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見本について" sheetId="1" state="visible" r:id="rId1"/>
    <sheet xmlns:r="http://schemas.openxmlformats.org/officeDocument/2006/relationships" name="横並び" sheetId="2" state="visible" r:id="rId2"/>
    <sheet xmlns:r="http://schemas.openxmlformats.org/officeDocument/2006/relationships" name="物件一覧" sheetId="3" state="visible" r:id="rId3"/>
    <sheet xmlns:r="http://schemas.openxmlformats.org/officeDocument/2006/relationships" name="建物一覧" sheetId="4" state="visible" r:id="rId4"/>
  </sheets>
  <definedNames/>
  <calcPr calcId="171027" fullCalcOnLoad="1"/>
</workbook>
</file>

<file path=xl/styles.xml><?xml version="1.0" encoding="utf-8"?>
<styleSheet xmlns="http://schemas.openxmlformats.org/spreadsheetml/2006/main">
  <numFmts count="2">
    <numFmt numFmtId="164" formatCode="0&quot;年&quot;"/>
    <numFmt numFmtId="165" formatCode="0&quot;分&quot;"/>
  </numFmts>
  <fonts count="6">
    <font>
      <name val="Calibri"/>
      <family val="2"/>
      <color theme="1"/>
      <sz val="11"/>
      <scheme val="minor"/>
    </font>
    <font>
      <name val="Meiryo UI"/>
      <b val="1"/>
      <sz val="14"/>
    </font>
    <font>
      <name val="Meiryo UI"/>
      <b val="1"/>
      <sz val="10"/>
    </font>
    <font>
      <name val="Meiryo UI"/>
      <sz val="10"/>
    </font>
    <font>
      <name val="Meiryo UI"/>
      <color rgb="FFC00000"/>
      <sz val="9"/>
    </font>
    <font>
      <name val="Meiryo UI"/>
      <sz val="9"/>
    </font>
  </fonts>
  <fills count="6">
    <fill>
      <patternFill/>
    </fill>
    <fill>
      <patternFill patternType="gray125"/>
    </fill>
    <fill>
      <patternFill patternType="solid">
        <fgColor rgb="FFD9E2F3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1" pivotButton="0" quotePrefix="0" xfId="0"/>
    <xf numFmtId="0" fontId="2" fillId="0" borderId="1" pivotButton="0" quotePrefix="0" xfId="0"/>
    <xf numFmtId="0" fontId="2" fillId="2" borderId="1" pivotButton="0" quotePrefix="0" xfId="0"/>
    <xf numFmtId="0" fontId="2" fillId="3" borderId="1" pivotButton="0" quotePrefix="0" xfId="0"/>
    <xf numFmtId="0" fontId="3" fillId="0" borderId="1" pivotButton="0" quotePrefix="0" xfId="0"/>
    <xf numFmtId="0" fontId="4" fillId="0" borderId="1" pivotButton="0" quotePrefix="0" xfId="0"/>
    <xf numFmtId="0" fontId="5" fillId="0" borderId="1" pivotButton="0" quotePrefix="0" xfId="0"/>
    <xf numFmtId="0" fontId="2" fillId="2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4" fontId="3" fillId="0" borderId="1" pivotButton="0" quotePrefix="0" xfId="0"/>
    <xf numFmtId="4" fontId="5" fillId="0" borderId="1" pivotButton="0" quotePrefix="0" xfId="0"/>
    <xf numFmtId="164" fontId="5" fillId="0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3" fontId="3" fillId="0" borderId="1" pivotButton="0" quotePrefix="0" xfId="0"/>
    <xf numFmtId="3" fontId="5" fillId="0" borderId="1" pivotButton="0" quotePrefix="0" xfId="0"/>
    <xf numFmtId="0" fontId="4" fillId="0" borderId="0" applyAlignment="1" pivotButton="0" quotePrefix="0" xfId="0">
      <alignment horizontal="center" vertical="center"/>
    </xf>
    <xf numFmtId="0" fontId="5" fillId="0" borderId="0" pivotButton="0" quotePrefix="0" xfId="0"/>
    <xf numFmtId="0" fontId="2" fillId="4" borderId="1" pivotButton="0" quotePrefix="0" xfId="0"/>
    <xf numFmtId="0" fontId="2" fillId="4" borderId="1" applyAlignment="1" pivotButton="0" quotePrefix="0" xfId="0">
      <alignment horizontal="center" vertical="center"/>
    </xf>
    <xf numFmtId="4" fontId="2" fillId="4" borderId="1" pivotButton="0" quotePrefix="0" xfId="0"/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3" fontId="2" fillId="4" borderId="1" pivotButton="0" quotePrefix="0" xfId="0"/>
    <xf numFmtId="0" fontId="4" fillId="4" borderId="0" applyAlignment="1" pivotButton="0" quotePrefix="0" xfId="0">
      <alignment horizontal="center" vertical="center"/>
    </xf>
    <xf numFmtId="0" fontId="2" fillId="4" borderId="0" pivotButton="0" quotePrefix="0" xfId="0"/>
    <xf numFmtId="0" fontId="2" fillId="5" borderId="1" pivotButton="0" quotePrefix="0" xfId="0"/>
    <xf numFmtId="0" fontId="2" fillId="5" borderId="1" applyAlignment="1" pivotButton="0" quotePrefix="0" xfId="0">
      <alignment horizontal="center" vertical="center"/>
    </xf>
    <xf numFmtId="0" fontId="5" fillId="5" borderId="1" pivotButton="0" quotePrefix="0" xfId="0"/>
    <xf numFmtId="0" fontId="5" fillId="5" borderId="1" applyAlignment="1" pivotButton="0" quotePrefix="0" xfId="0">
      <alignment horizontal="right" vertical="center"/>
    </xf>
    <xf numFmtId="1" fontId="5" fillId="0" borderId="1" pivotButton="0" quotePrefix="0" xfId="0"/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t="inlineStr">
        <is>
          <t>この家賃相場調査資料は、物件調査書サービスの見本です。</t>
        </is>
      </c>
    </row>
    <row r="2">
      <c r="A2" t="inlineStr">
        <is>
          <t>対象物件は架空で、所在地は丁目までの表記です。</t>
        </is>
      </c>
    </row>
    <row r="3">
      <c r="A3" t="inlineStr">
        <is>
          <t>第三者への販売・再配布・転載はご遠慮ください。</t>
        </is>
      </c>
    </row>
    <row r="4">
      <c r="A4" t="inlineStr">
        <is>
          <t>事例の数は物件と時期により変わります（この見本は架空の 24棟50室）。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206"/>
  <sheetViews>
    <sheetView workbookViewId="0">
      <selection activeCell="A1" sqref="A1"/>
    </sheetView>
  </sheetViews>
  <sheetFormatPr baseColWidth="8" defaultRowHeight="15" outlineLevelRow="0"/>
  <cols>
    <col width="26" customWidth="1" min="1" max="1"/>
    <col width="12" customWidth="1" min="2" max="2"/>
    <col width="20" customWidth="1" min="3" max="3"/>
    <col width="8" customWidth="1" min="4" max="4"/>
    <col width="12" customWidth="1" min="5" max="6"/>
    <col width="8" customWidth="1" min="7" max="7"/>
    <col width="11" customWidth="1" min="8" max="8"/>
    <col width="11" customWidth="1" min="11" max="12"/>
    <col width="15" customWidth="1" min="13" max="13"/>
    <col width="11" customWidth="1" min="14" max="15"/>
    <col width="12" customWidth="1" min="18" max="18"/>
    <col width="46" customWidth="1" min="20" max="20"/>
    <col width="34" customWidth="1" min="21" max="21"/>
  </cols>
  <sheetData>
    <row r="1">
      <c r="A1" s="1" t="inlineStr">
        <is>
          <t>家賃相場調査資料</t>
        </is>
      </c>
    </row>
    <row r="2">
      <c r="A2" s="2" t="inlineStr">
        <is>
          <t>見本ハイツ（名古屋市西区名西二丁目）</t>
        </is>
      </c>
    </row>
    <row r="4">
      <c r="A4" s="3" t="inlineStr">
        <is>
          <t>■ 本物件</t>
        </is>
      </c>
    </row>
    <row r="5">
      <c r="A5" s="4" t="inlineStr">
        <is>
          <t>所在地</t>
        </is>
      </c>
      <c r="B5" s="5" t="inlineStr">
        <is>
          <t>名古屋市西区名西二丁目</t>
        </is>
      </c>
    </row>
    <row r="6">
      <c r="A6" s="4" t="inlineStr">
        <is>
          <t>最寄駅</t>
        </is>
      </c>
      <c r="B6" s="5" t="inlineStr">
        <is>
          <t>浄心（鶴舞線） 徒歩12分</t>
        </is>
      </c>
    </row>
    <row r="7">
      <c r="A7" s="4" t="inlineStr">
        <is>
          <t>建物種別</t>
        </is>
      </c>
      <c r="B7" s="5" t="inlineStr">
        <is>
          <t>マンション 5階建</t>
        </is>
      </c>
    </row>
    <row r="8">
      <c r="A8" s="4" t="inlineStr">
        <is>
          <t>構造</t>
        </is>
      </c>
      <c r="B8" s="5" t="inlineStr">
        <is>
          <t>RC造（鉄筋コンクリート）</t>
        </is>
      </c>
    </row>
    <row r="9">
      <c r="A9" s="4" t="inlineStr">
        <is>
          <t>築年数</t>
        </is>
      </c>
      <c r="B9" s="5" t="inlineStr">
        <is>
          <t>築19年（2007年3月）</t>
        </is>
      </c>
    </row>
    <row r="10">
      <c r="A10" s="4" t="inlineStr">
        <is>
          <t>間取り</t>
        </is>
      </c>
      <c r="B10" s="5" t="inlineStr">
        <is>
          <t>1K</t>
        </is>
      </c>
    </row>
    <row r="11">
      <c r="A11" s="4" t="inlineStr">
        <is>
          <t>専有面積</t>
        </is>
      </c>
      <c r="B11" s="5" t="inlineStr">
        <is>
          <t>25.5㎡（7.71坪）</t>
        </is>
      </c>
    </row>
    <row r="12">
      <c r="A12" s="4" t="inlineStr">
        <is>
          <t>賃料</t>
        </is>
      </c>
      <c r="B12" s="5" t="inlineStr">
        <is>
          <t>64,000円</t>
        </is>
      </c>
    </row>
    <row r="13">
      <c r="A13" s="4" t="inlineStr">
        <is>
          <t>管理費</t>
        </is>
      </c>
      <c r="B13" s="5" t="inlineStr">
        <is>
          <t>3,000円</t>
        </is>
      </c>
    </row>
    <row r="14">
      <c r="A14" s="4" t="inlineStr">
        <is>
          <t>賃料＋管理費</t>
        </is>
      </c>
      <c r="B14" s="5" t="inlineStr">
        <is>
          <t>67,000円</t>
        </is>
      </c>
    </row>
    <row r="15">
      <c r="A15" s="4" t="inlineStr">
        <is>
          <t>専有面積の注記</t>
        </is>
      </c>
      <c r="B15" s="6" t="inlineStr">
        <is>
          <t>1K 25.5㎡×10戸と 1LDK 42.0㎡×5戸の2タイプ。多数を占める1Kを対象とし、1LDKは横並びに載せない。面積は概要書のレントロールの記載（見本用の架空物件）</t>
        </is>
      </c>
    </row>
    <row r="17">
      <c r="A17" s="3" t="inlineStr">
        <is>
          <t>■ 事例の集め方</t>
        </is>
      </c>
    </row>
    <row r="18">
      <c r="A18" s="4" t="inlineStr">
        <is>
          <t>出どころ</t>
        </is>
      </c>
      <c r="B18" s="5" t="inlineStr">
        <is>
          <t>見本ポータル（架空）</t>
        </is>
      </c>
    </row>
    <row r="19">
      <c r="A19" s="4" t="inlineStr">
        <is>
          <t>抽出の条件</t>
        </is>
      </c>
      <c r="B19" s="5" t="inlineStr">
        <is>
          <t>鶴舞線 浄心・浅間町・庄内通 各駅 徒歩20分以内 × 1K × 専有20.5〜30.5㎡ × マンション・アパート。全ページを取得したのち、所在の町丁目で対象から2km超のものを除外</t>
        </is>
      </c>
    </row>
    <row r="20">
      <c r="A20" s="4" t="inlineStr">
        <is>
          <t>範囲</t>
        </is>
      </c>
      <c r="B20" s="5" t="inlineStr">
        <is>
          <t>最寄駅: 浄心（鶴舞線）・浅間町（鶴舞線）・庄内通（鶴舞線）／半径 2000m</t>
        </is>
      </c>
    </row>
    <row r="21">
      <c r="A21" s="4" t="inlineStr">
        <is>
          <t>距離のものさし</t>
        </is>
      </c>
      <c r="B21" s="5" t="inlineStr">
        <is>
          <t>駅徒歩</t>
        </is>
      </c>
    </row>
    <row r="22">
      <c r="A22" s="4" t="inlineStr">
        <is>
          <t>網羅の証明</t>
        </is>
      </c>
      <c r="B22" s="5" t="inlineStr">
        <is>
          <t>入口A（駅で引く）。浄心・浅間町・庄内通の各駅 × 1K × マンション/アパートの一覧を賃料帯（5万円未満／5〜6万円／6〜7万円／7万円以上）で分割し、各帯の表示件数と取得件数が一致（19/19・18/18・8/8・8/8）。※見本用の架空データ</t>
        </is>
      </c>
    </row>
    <row r="23">
      <c r="A23" s="4" t="inlineStr">
        <is>
          <t>除外</t>
        </is>
      </c>
      <c r="B23" s="5" t="inlineStr">
        <is>
          <t>室 3件 ／ ブロック 1件　対象物件自身の募集2室（204・303）は自己参照として除外。専有面積が対象±5㎡の外（31.8㎡）の1室を除外。バス停徒歩の表記しか無い1棟は尺度を混ぜないため一覧から除外</t>
        </is>
      </c>
    </row>
    <row r="24">
      <c r="A24" s="4" t="inlineStr">
        <is>
          <t>確認日</t>
        </is>
      </c>
      <c r="B24" s="5" t="inlineStr">
        <is>
          <t>2026-09-02</t>
        </is>
      </c>
    </row>
    <row r="25">
      <c r="A25" s="4" t="inlineStr">
        <is>
          <t>事例</t>
        </is>
      </c>
      <c r="B25" s="5" t="inlineStr">
        <is>
          <t>50室 / 24棟</t>
        </is>
      </c>
    </row>
    <row r="27">
      <c r="A27" s="3" t="inlineStr">
        <is>
          <t>■ この資料の読み方</t>
        </is>
      </c>
    </row>
    <row r="28">
      <c r="A28" s="7" t="inlineStr">
        <is>
          <t>・掲載中（募集中）の事例で、貸主の希望額。成約賃料ではない</t>
        </is>
      </c>
    </row>
    <row r="29">
      <c r="A29" s="7" t="inlineStr">
        <is>
          <t>・補正はしていない。実額と、そこから計算した単価だけ</t>
        </is>
      </c>
    </row>
    <row r="30">
      <c r="A30" s="7" t="inlineStr">
        <is>
          <t>・名寄せの第1段は建物名（正規化後）で寄せた</t>
        </is>
      </c>
    </row>
    <row r="31">
      <c r="A31" s="7" t="inlineStr">
        <is>
          <t>・部屋は部屋番号で分け、番号なしは同じ（階・面積・賃料＋管理費）の番号ありへ吸収した</t>
        </is>
      </c>
    </row>
    <row r="32">
      <c r="A32" s="7" t="inlineStr">
        <is>
          <t>・同じ部屋に複数の価格が出たものは無かった</t>
        </is>
      </c>
    </row>
    <row r="33">
      <c r="A33" s="7" t="inlineStr">
        <is>
          <t>・建物名が非公開の掲載は無かった</t>
        </is>
      </c>
    </row>
    <row r="34">
      <c r="A34" s="7" t="inlineStr">
        <is>
          <t>・対象物件自身の募集2室（204・303）は自己参照として除いた</t>
        </is>
      </c>
    </row>
    <row r="35">
      <c r="A35" s="7" t="inlineStr">
        <is>
          <t>・交通の尺度は駅徒歩に統一した。バス停徒歩の表記しか無い1棟は一覧から外した</t>
        </is>
      </c>
    </row>
    <row r="36">
      <c r="A36" s="7" t="inlineStr">
        <is>
          <t>・賃料と管理費（共益費）は分けて記録した</t>
        </is>
      </c>
    </row>
    <row r="37">
      <c r="A37" s="7" t="inlineStr">
        <is>
          <t>・本物件の賃料 64,000円・管理費 3,000円はレントロールの1K 10戸の中央値（63,000〜65,000円）</t>
        </is>
      </c>
    </row>
    <row r="38">
      <c r="A38" s="7" t="inlineStr">
        <is>
          <t>・専有面積は対象25.5㎡の±5㎡（20.5〜30.5㎡）に揃えた（S-22）</t>
        </is>
      </c>
    </row>
    <row r="39">
      <c r="A39" s="7" t="inlineStr">
        <is>
          <t>・築年数は掲載の築年月から2026年9月時点で数えた</t>
        </is>
      </c>
    </row>
    <row r="40">
      <c r="A40" s="7" t="inlineStr">
        <is>
          <t>・敷金・礼金・方角・設備・更新日は取っていない（空欄は「調べていない」の意味）</t>
        </is>
      </c>
    </row>
    <row r="41">
      <c r="A41" s="7" t="inlineStr">
        <is>
          <t>・抽出範囲（徒歩20分以内）の中の全マスが 5室3棟以上。徒歩20分超の行は抽出の範囲外のため事例なし（S-26）</t>
        </is>
      </c>
    </row>
    <row r="42">
      <c r="A42" s="7" t="inlineStr">
        <is>
          <t>・対象物件は住居のみで、事務所・店舗は混じらない</t>
        </is>
      </c>
    </row>
    <row r="43">
      <c r="A43" s="7" t="inlineStr">
        <is>
          <t>・改訂2（2026-09-02）: 本物件の賃料・所在地・構造・築年月を足し、事例を 6棟14室 → 24棟50室 に増やした。事例数は物件により変わる</t>
        </is>
      </c>
    </row>
    <row r="44">
      <c r="A44" s="7" t="inlineStr">
        <is>
          <t>・この資料は物件調査書サービスの見本で、対象物件と事例はいずれも架空。実在の物件・掲載とは関係がない</t>
        </is>
      </c>
    </row>
    <row r="46">
      <c r="A46" s="3" t="inlineStr">
        <is>
          <t>■ 家賃相場マトリックス（駅徒歩 × 築年数）</t>
        </is>
      </c>
    </row>
    <row r="47">
      <c r="A47" s="7" t="inlineStr">
        <is>
          <t>対象と同じ間取り（1K）・専有面積 ±5㎡ の事例を、駅徒歩と築年数で分けたものです。★が本物件の入るマスです。</t>
        </is>
      </c>
    </row>
    <row r="48">
      <c r="A48" s="7" t="inlineStr">
        <is>
          <t>⚠ 件数が 5室 3棟に満たないマスは、1件の違いで大きく動くため、中央値を伏せて件数だけを載せています（数字が無いのは、事例が足りないという意味です）。</t>
        </is>
      </c>
    </row>
    <row r="49">
      <c r="B49" s="8" t="inlineStr">
        <is>
          <t>築10年以内</t>
        </is>
      </c>
      <c r="C49" s="33" t="n"/>
      <c r="D49" s="8" t="inlineStr">
        <is>
          <t>築20年以内</t>
        </is>
      </c>
      <c r="E49" s="33" t="n"/>
      <c r="F49" s="8" t="inlineStr">
        <is>
          <t>築35年以内</t>
        </is>
      </c>
      <c r="G49" s="33" t="n"/>
      <c r="H49" s="8" t="inlineStr">
        <is>
          <t>築35年超</t>
        </is>
      </c>
      <c r="I49" s="33" t="n"/>
    </row>
    <row r="50">
      <c r="A50" s="3" t="inlineStr">
        <is>
          <t>10分以内</t>
        </is>
      </c>
      <c r="B50" s="9" t="inlineStr">
        <is>
          <t>6室3棟  中央 74,500円</t>
        </is>
      </c>
      <c r="C50" s="33" t="n"/>
      <c r="D50" s="9" t="inlineStr">
        <is>
          <t>8室3棟  中央 59,000円</t>
        </is>
      </c>
      <c r="E50" s="33" t="n"/>
      <c r="F50" s="9" t="inlineStr">
        <is>
          <t>6室3棟  中央 50,000円</t>
        </is>
      </c>
      <c r="G50" s="33" t="n"/>
      <c r="H50" s="9" t="inlineStr">
        <is>
          <t>6室3棟  中央 40,500円</t>
        </is>
      </c>
      <c r="I50" s="33" t="n"/>
    </row>
    <row r="51">
      <c r="A51" s="3" t="inlineStr">
        <is>
          <t>20分以内</t>
        </is>
      </c>
      <c r="B51" s="9" t="inlineStr">
        <is>
          <t>6室3棟  中央 61,000円</t>
        </is>
      </c>
      <c r="C51" s="33" t="n"/>
      <c r="D51" s="9" t="inlineStr">
        <is>
          <t>★6室3棟  中央 57,500円</t>
        </is>
      </c>
      <c r="E51" s="33" t="n"/>
      <c r="F51" s="9" t="inlineStr">
        <is>
          <t>6室3棟  中央 48,750円</t>
        </is>
      </c>
      <c r="G51" s="33" t="n"/>
      <c r="H51" s="9" t="inlineStr">
        <is>
          <t>6室3棟  中央 37,000円</t>
        </is>
      </c>
      <c r="I51" s="33" t="n"/>
    </row>
    <row r="52">
      <c r="A52" s="3" t="inlineStr">
        <is>
          <t>20分超</t>
        </is>
      </c>
      <c r="B52" s="9" t="inlineStr">
        <is>
          <t>—</t>
        </is>
      </c>
      <c r="C52" s="33" t="n"/>
      <c r="D52" s="9" t="inlineStr">
        <is>
          <t>—</t>
        </is>
      </c>
      <c r="E52" s="33" t="n"/>
      <c r="F52" s="9" t="inlineStr">
        <is>
          <t>—</t>
        </is>
      </c>
      <c r="G52" s="33" t="n"/>
      <c r="H52" s="9" t="inlineStr">
        <is>
          <t>—</t>
        </is>
      </c>
      <c r="I52" s="33" t="n"/>
    </row>
    <row r="54">
      <c r="A54" s="3" t="inlineStr">
        <is>
          <t>① 条件がもっとも近い部屋（1K／専有面積 20.5〜30.5㎡／駅徒歩 20分以内／築20年以内）</t>
        </is>
      </c>
      <c r="K54" s="3" t="inlineStr">
        <is>
          <t>事例 6室 / 3棟</t>
        </is>
      </c>
    </row>
    <row r="55">
      <c r="A55" s="7" t="inlineStr">
        <is>
          <t>並べ替え: 賃料＋管理費の少ない順。★が本物件です。</t>
        </is>
      </c>
    </row>
    <row r="56">
      <c r="A56" s="7" t="inlineStr">
        <is>
          <t>建物種別の内訳: アパート 3階建 2室 ／ マンション 4階建 2室 ／ マンション 5階建 2室　｜　本物件と同じ種別（マンション）の事例 4室／同じ種別・同じ階建（マンション 5階建）の事例 2室</t>
        </is>
      </c>
    </row>
    <row r="57">
      <c r="A57" s="8" t="inlineStr">
        <is>
          <t>建物名</t>
        </is>
      </c>
      <c r="B57" s="8" t="inlineStr">
        <is>
          <t>建物種別</t>
        </is>
      </c>
      <c r="C57" s="8" t="inlineStr">
        <is>
          <t>所在地</t>
        </is>
      </c>
      <c r="D57" s="8" t="inlineStr">
        <is>
          <t>間取り</t>
        </is>
      </c>
      <c r="E57" s="8" t="inlineStr">
        <is>
          <t>専有面積（㎡）</t>
        </is>
      </c>
      <c r="F57" s="8" t="inlineStr">
        <is>
          <t>専有面積（坪）</t>
        </is>
      </c>
      <c r="G57" s="8" t="inlineStr">
        <is>
          <t>築年数</t>
        </is>
      </c>
      <c r="H57" s="8" t="inlineStr">
        <is>
          <t>駅徒歩（分）</t>
        </is>
      </c>
      <c r="I57" s="8" t="inlineStr">
        <is>
          <t>部屋階数</t>
        </is>
      </c>
      <c r="J57" s="8" t="inlineStr">
        <is>
          <t>方角</t>
        </is>
      </c>
      <c r="K57" s="8" t="inlineStr">
        <is>
          <t>賃料（円）</t>
        </is>
      </c>
      <c r="L57" s="8" t="inlineStr">
        <is>
          <t>管理費（円）</t>
        </is>
      </c>
      <c r="M57" s="8" t="inlineStr">
        <is>
          <t>賃料＋管理費（円）</t>
        </is>
      </c>
      <c r="N57" s="8" t="inlineStr">
        <is>
          <t>㎡単価（円）</t>
        </is>
      </c>
      <c r="O57" s="8" t="inlineStr">
        <is>
          <t>坪単価（円）</t>
        </is>
      </c>
      <c r="P57" s="8" t="inlineStr">
        <is>
          <t>敷金</t>
        </is>
      </c>
      <c r="Q57" s="8" t="inlineStr">
        <is>
          <t>礼金</t>
        </is>
      </c>
      <c r="R57" s="8" t="inlineStr">
        <is>
          <t>情報更新日</t>
        </is>
      </c>
      <c r="S57" s="8" t="inlineStr">
        <is>
          <t>面積の印</t>
        </is>
      </c>
      <c r="T57" s="8" t="inlineStr">
        <is>
          <t>設備</t>
        </is>
      </c>
      <c r="U57" s="8" t="inlineStr">
        <is>
          <t>特記</t>
        </is>
      </c>
    </row>
    <row r="58">
      <c r="A58" s="5" t="inlineStr">
        <is>
          <t>見本ハイム幅下</t>
        </is>
      </c>
      <c r="B58" s="7" t="inlineStr">
        <is>
          <t>アパート 3階建</t>
        </is>
      </c>
      <c r="C58" s="7" t="inlineStr">
        <is>
          <t>名古屋市西区幅下一丁目</t>
        </is>
      </c>
      <c r="D58" s="9" t="inlineStr">
        <is>
          <t>1K</t>
        </is>
      </c>
      <c r="E58" s="10" t="n">
        <v>24</v>
      </c>
      <c r="F58" s="11">
        <f>E58/3.305785</f>
        <v/>
      </c>
      <c r="G58" s="12" t="n">
        <v>18</v>
      </c>
      <c r="H58" s="13" t="n">
        <v>13</v>
      </c>
      <c r="I58" s="9" t="n">
        <v>1</v>
      </c>
      <c r="J58" s="14" t="n"/>
      <c r="K58" s="15" t="n">
        <v>51000</v>
      </c>
      <c r="L58" s="16" t="n">
        <v>2500</v>
      </c>
      <c r="M58" s="15">
        <f>K58+L58</f>
        <v/>
      </c>
      <c r="N58" s="16">
        <f>M58/E58</f>
        <v/>
      </c>
      <c r="O58" s="16">
        <f>N58*3.305785</f>
        <v/>
      </c>
      <c r="P58" s="14" t="n"/>
      <c r="Q58" s="14" t="n"/>
      <c r="R58" s="14" t="n"/>
      <c r="S58" s="17" t="n"/>
      <c r="T58" s="18" t="n"/>
      <c r="U58" s="18" t="n"/>
    </row>
    <row r="59">
      <c r="A59" s="5" t="inlineStr">
        <is>
          <t>見本ハイム幅下</t>
        </is>
      </c>
      <c r="B59" s="7" t="inlineStr">
        <is>
          <t>アパート 3階建</t>
        </is>
      </c>
      <c r="C59" s="7" t="inlineStr">
        <is>
          <t>名古屋市西区幅下一丁目</t>
        </is>
      </c>
      <c r="D59" s="9" t="inlineStr">
        <is>
          <t>1K</t>
        </is>
      </c>
      <c r="E59" s="10" t="n">
        <v>24</v>
      </c>
      <c r="F59" s="11">
        <f>E59/3.305785</f>
        <v/>
      </c>
      <c r="G59" s="12" t="n">
        <v>18</v>
      </c>
      <c r="H59" s="13" t="n">
        <v>13</v>
      </c>
      <c r="I59" s="9" t="n">
        <v>3</v>
      </c>
      <c r="J59" s="14" t="n"/>
      <c r="K59" s="15" t="n">
        <v>52500</v>
      </c>
      <c r="L59" s="16" t="n">
        <v>2500</v>
      </c>
      <c r="M59" s="15">
        <f>K59+L59</f>
        <v/>
      </c>
      <c r="N59" s="16">
        <f>M59/E59</f>
        <v/>
      </c>
      <c r="O59" s="16">
        <f>N59*3.305785</f>
        <v/>
      </c>
      <c r="P59" s="14" t="n"/>
      <c r="Q59" s="14" t="n"/>
      <c r="R59" s="14" t="n"/>
      <c r="S59" s="17" t="n"/>
      <c r="T59" s="18" t="n"/>
      <c r="U59" s="18" t="n"/>
    </row>
    <row r="60">
      <c r="A60" s="5" t="inlineStr">
        <is>
          <t>見本コート香呑</t>
        </is>
      </c>
      <c r="B60" s="7" t="inlineStr">
        <is>
          <t>マンション 4階建</t>
        </is>
      </c>
      <c r="C60" s="7" t="inlineStr">
        <is>
          <t>名古屋市西区香呑町四丁目</t>
        </is>
      </c>
      <c r="D60" s="9" t="inlineStr">
        <is>
          <t>1K</t>
        </is>
      </c>
      <c r="E60" s="10" t="n">
        <v>26.1</v>
      </c>
      <c r="F60" s="11">
        <f>E60/3.305785</f>
        <v/>
      </c>
      <c r="G60" s="12" t="n">
        <v>11</v>
      </c>
      <c r="H60" s="13" t="n">
        <v>17</v>
      </c>
      <c r="I60" s="9" t="n">
        <v>3</v>
      </c>
      <c r="J60" s="14" t="n"/>
      <c r="K60" s="15" t="n">
        <v>54000</v>
      </c>
      <c r="L60" s="16" t="n">
        <v>3000</v>
      </c>
      <c r="M60" s="15">
        <f>K60+L60</f>
        <v/>
      </c>
      <c r="N60" s="16">
        <f>M60/E60</f>
        <v/>
      </c>
      <c r="O60" s="16">
        <f>N60*3.305785</f>
        <v/>
      </c>
      <c r="P60" s="14" t="n"/>
      <c r="Q60" s="14" t="n"/>
      <c r="R60" s="14" t="n"/>
      <c r="S60" s="17" t="n"/>
      <c r="T60" s="18" t="n"/>
      <c r="U60" s="18" t="n"/>
    </row>
    <row r="61">
      <c r="A61" s="5" t="inlineStr">
        <is>
          <t>見本レジデンス押切</t>
        </is>
      </c>
      <c r="B61" s="7" t="inlineStr">
        <is>
          <t>マンション 5階建</t>
        </is>
      </c>
      <c r="C61" s="7" t="inlineStr">
        <is>
          <t>名古屋市西区押切二丁目</t>
        </is>
      </c>
      <c r="D61" s="9" t="inlineStr">
        <is>
          <t>1K</t>
        </is>
      </c>
      <c r="E61" s="10" t="n">
        <v>25.6</v>
      </c>
      <c r="F61" s="11">
        <f>E61/3.305785</f>
        <v/>
      </c>
      <c r="G61" s="12" t="n">
        <v>14</v>
      </c>
      <c r="H61" s="13" t="n">
        <v>15</v>
      </c>
      <c r="I61" s="9" t="n">
        <v>2</v>
      </c>
      <c r="J61" s="14" t="n"/>
      <c r="K61" s="15" t="n">
        <v>55000</v>
      </c>
      <c r="L61" s="16" t="n">
        <v>3000</v>
      </c>
      <c r="M61" s="15">
        <f>K61+L61</f>
        <v/>
      </c>
      <c r="N61" s="16">
        <f>M61/E61</f>
        <v/>
      </c>
      <c r="O61" s="16">
        <f>N61*3.305785</f>
        <v/>
      </c>
      <c r="P61" s="14" t="n"/>
      <c r="Q61" s="14" t="n"/>
      <c r="R61" s="14" t="n"/>
      <c r="S61" s="17" t="n"/>
      <c r="T61" s="18" t="n"/>
      <c r="U61" s="18" t="n"/>
    </row>
    <row r="62">
      <c r="A62" s="5" t="inlineStr">
        <is>
          <t>見本コート香呑</t>
        </is>
      </c>
      <c r="B62" s="7" t="inlineStr">
        <is>
          <t>マンション 4階建</t>
        </is>
      </c>
      <c r="C62" s="7" t="inlineStr">
        <is>
          <t>名古屋市西区香呑町四丁目</t>
        </is>
      </c>
      <c r="D62" s="9" t="inlineStr">
        <is>
          <t>1K</t>
        </is>
      </c>
      <c r="E62" s="10" t="n">
        <v>26.1</v>
      </c>
      <c r="F62" s="11">
        <f>E62/3.305785</f>
        <v/>
      </c>
      <c r="G62" s="12" t="n">
        <v>11</v>
      </c>
      <c r="H62" s="13" t="n">
        <v>17</v>
      </c>
      <c r="I62" s="9" t="n">
        <v>4</v>
      </c>
      <c r="J62" s="14" t="n"/>
      <c r="K62" s="15" t="n">
        <v>55000</v>
      </c>
      <c r="L62" s="16" t="n">
        <v>3000</v>
      </c>
      <c r="M62" s="15">
        <f>K62+L62</f>
        <v/>
      </c>
      <c r="N62" s="16">
        <f>M62/E62</f>
        <v/>
      </c>
      <c r="O62" s="16">
        <f>N62*3.305785</f>
        <v/>
      </c>
      <c r="P62" s="14" t="n"/>
      <c r="Q62" s="14" t="n"/>
      <c r="R62" s="14" t="n"/>
      <c r="S62" s="17" t="n"/>
      <c r="T62" s="18" t="n"/>
      <c r="U62" s="18" t="n"/>
    </row>
    <row r="63">
      <c r="A63" s="5" t="inlineStr">
        <is>
          <t>見本レジデンス押切</t>
        </is>
      </c>
      <c r="B63" s="7" t="inlineStr">
        <is>
          <t>マンション 5階建</t>
        </is>
      </c>
      <c r="C63" s="7" t="inlineStr">
        <is>
          <t>名古屋市西区押切二丁目</t>
        </is>
      </c>
      <c r="D63" s="9" t="inlineStr">
        <is>
          <t>1K</t>
        </is>
      </c>
      <c r="E63" s="10" t="n">
        <v>25.6</v>
      </c>
      <c r="F63" s="11">
        <f>E63/3.305785</f>
        <v/>
      </c>
      <c r="G63" s="12" t="n">
        <v>14</v>
      </c>
      <c r="H63" s="13" t="n">
        <v>15</v>
      </c>
      <c r="I63" s="9" t="n">
        <v>4</v>
      </c>
      <c r="J63" s="14" t="n"/>
      <c r="K63" s="15" t="n">
        <v>56500</v>
      </c>
      <c r="L63" s="16" t="n">
        <v>3000</v>
      </c>
      <c r="M63" s="15">
        <f>K63+L63</f>
        <v/>
      </c>
      <c r="N63" s="16">
        <f>M63/E63</f>
        <v/>
      </c>
      <c r="O63" s="16">
        <f>N63*3.305785</f>
        <v/>
      </c>
      <c r="P63" s="14" t="n"/>
      <c r="Q63" s="14" t="n"/>
      <c r="R63" s="14" t="n"/>
      <c r="S63" s="17" t="n"/>
      <c r="T63" s="18" t="n"/>
      <c r="U63" s="18" t="n"/>
    </row>
    <row r="64">
      <c r="A64" s="19" t="inlineStr">
        <is>
          <t>★見本ハイツ（本物件）</t>
        </is>
      </c>
      <c r="B64" s="19" t="inlineStr">
        <is>
          <t>マンション 5階建</t>
        </is>
      </c>
      <c r="C64" s="19" t="inlineStr">
        <is>
          <t>名古屋市西区名西二丁目</t>
        </is>
      </c>
      <c r="D64" s="20" t="inlineStr">
        <is>
          <t>1K</t>
        </is>
      </c>
      <c r="E64" s="21" t="n">
        <v>25.5</v>
      </c>
      <c r="F64" s="21">
        <f>E64/3.305785</f>
        <v/>
      </c>
      <c r="G64" s="22" t="n">
        <v>19</v>
      </c>
      <c r="H64" s="23" t="n">
        <v>12</v>
      </c>
      <c r="I64" s="24" t="n"/>
      <c r="J64" s="24" t="n"/>
      <c r="K64" s="25" t="n">
        <v>64000</v>
      </c>
      <c r="L64" s="25" t="n">
        <v>3000</v>
      </c>
      <c r="M64" s="25">
        <f>K64+L64</f>
        <v/>
      </c>
      <c r="N64" s="25">
        <f>M64/E64</f>
        <v/>
      </c>
      <c r="O64" s="25">
        <f>N64*3.305785</f>
        <v/>
      </c>
      <c r="P64" s="24" t="n"/>
      <c r="Q64" s="24" t="n"/>
      <c r="R64" s="24" t="n"/>
      <c r="S64" s="26" t="n"/>
      <c r="T64" s="27" t="n"/>
      <c r="U64" s="27" t="n"/>
    </row>
    <row r="66">
      <c r="A66" s="28" t="inlineStr">
        <is>
          <t>事例の分布（本物件は含みません）</t>
        </is>
      </c>
      <c r="M66" s="29" t="inlineStr">
        <is>
          <t>賃料＋管理費（円）</t>
        </is>
      </c>
      <c r="N66" s="29" t="inlineStr">
        <is>
          <t>㎡単価（円）</t>
        </is>
      </c>
      <c r="O66" s="29" t="inlineStr">
        <is>
          <t>坪単価（円）</t>
        </is>
      </c>
    </row>
    <row r="67">
      <c r="A67" s="30" t="inlineStr">
        <is>
          <t>件数（室）</t>
        </is>
      </c>
      <c r="L67" s="31" t="inlineStr">
        <is>
          <t>件数（室）</t>
        </is>
      </c>
      <c r="M67" s="32">
        <f>COUNT(M58:M63)</f>
        <v/>
      </c>
      <c r="N67" s="32">
        <f>COUNT(N58:N63)</f>
        <v/>
      </c>
      <c r="O67" s="32">
        <f>COUNT(O58:O63)</f>
        <v/>
      </c>
    </row>
    <row r="68">
      <c r="A68" s="30" t="inlineStr">
        <is>
          <t>最低</t>
        </is>
      </c>
      <c r="L68" s="31" t="inlineStr">
        <is>
          <t>最低</t>
        </is>
      </c>
      <c r="M68" s="16">
        <f>MIN(M58:M63)</f>
        <v/>
      </c>
      <c r="N68" s="16">
        <f>MIN(N58:N63)</f>
        <v/>
      </c>
      <c r="O68" s="16">
        <f>MIN(O58:O63)</f>
        <v/>
      </c>
    </row>
    <row r="69">
      <c r="A69" s="30" t="inlineStr">
        <is>
          <t>p25</t>
        </is>
      </c>
      <c r="L69" s="31" t="inlineStr">
        <is>
          <t>p25</t>
        </is>
      </c>
      <c r="M69" s="16">
        <f>_xlfn.PERCENTILE.INC(M58:M63,0.25)</f>
        <v/>
      </c>
      <c r="N69" s="16">
        <f>_xlfn.PERCENTILE.INC(N58:N63,0.25)</f>
        <v/>
      </c>
      <c r="O69" s="16">
        <f>_xlfn.PERCENTILE.INC(O58:O63,0.25)</f>
        <v/>
      </c>
    </row>
    <row r="70">
      <c r="A70" s="30" t="inlineStr">
        <is>
          <t>中央値</t>
        </is>
      </c>
      <c r="L70" s="31" t="inlineStr">
        <is>
          <t>中央値</t>
        </is>
      </c>
      <c r="M70" s="16">
        <f>MEDIAN(M58:M63)</f>
        <v/>
      </c>
      <c r="N70" s="16">
        <f>MEDIAN(N58:N63)</f>
        <v/>
      </c>
      <c r="O70" s="16">
        <f>MEDIAN(O58:O63)</f>
        <v/>
      </c>
    </row>
    <row r="71">
      <c r="A71" s="30" t="inlineStr">
        <is>
          <t>p75</t>
        </is>
      </c>
      <c r="L71" s="31" t="inlineStr">
        <is>
          <t>p75</t>
        </is>
      </c>
      <c r="M71" s="16">
        <f>_xlfn.PERCENTILE.INC(M58:M63,0.75)</f>
        <v/>
      </c>
      <c r="N71" s="16">
        <f>_xlfn.PERCENTILE.INC(N58:N63,0.75)</f>
        <v/>
      </c>
      <c r="O71" s="16">
        <f>_xlfn.PERCENTILE.INC(O58:O63,0.75)</f>
        <v/>
      </c>
    </row>
    <row r="72">
      <c r="A72" s="30" t="inlineStr">
        <is>
          <t>最高</t>
        </is>
      </c>
      <c r="L72" s="31" t="inlineStr">
        <is>
          <t>最高</t>
        </is>
      </c>
      <c r="M72" s="16">
        <f>MAX(M58:M63)</f>
        <v/>
      </c>
      <c r="N72" s="16">
        <f>MAX(N58:N63)</f>
        <v/>
      </c>
      <c r="O72" s="16">
        <f>MAX(O58:O63)</f>
        <v/>
      </c>
    </row>
    <row r="73">
      <c r="A73" s="30" t="inlineStr">
        <is>
          <t>平均</t>
        </is>
      </c>
      <c r="L73" s="31" t="inlineStr">
        <is>
          <t>平均</t>
        </is>
      </c>
      <c r="M73" s="16">
        <f>AVERAGE(M58:M63)</f>
        <v/>
      </c>
      <c r="N73" s="16">
        <f>AVERAGE(N58:N63)</f>
        <v/>
      </c>
      <c r="O73" s="16">
        <f>AVERAGE(O58:O63)</f>
        <v/>
      </c>
    </row>
    <row r="74">
      <c r="A74" s="30" t="inlineStr">
        <is>
          <t>棟数</t>
        </is>
      </c>
      <c r="L74" s="31" t="inlineStr">
        <is>
          <t>棟数</t>
        </is>
      </c>
      <c r="M74" s="32" t="n">
        <v>3</v>
      </c>
    </row>
    <row r="76">
      <c r="A76" s="3" t="inlineStr">
        <is>
          <t>② 同じ間取り・専有面積が近い部屋（1K／20.5〜30.5㎡）</t>
        </is>
      </c>
      <c r="K76" s="3" t="inlineStr">
        <is>
          <t>事例 50室 / 24棟</t>
        </is>
      </c>
    </row>
    <row r="77">
      <c r="A77" s="7" t="inlineStr">
        <is>
          <t>並べ替え: 賃料＋管理費の少ない順。★が本物件です。</t>
        </is>
      </c>
    </row>
    <row r="78">
      <c r="A78" s="7" t="inlineStr">
        <is>
          <t>建物種別の内訳: アパート 2階建 12室 ／ アパート 3階建 8室 ／ マンション 10階建 2室 ／ マンション 4階建 10室 ／ マンション 5階建 11室 ／ マンション 6階建 2室 ／ マンション 7階建 3室 ／ マンション 8階建 2室　｜　本物件と同じ種別（マンション）の事例 30室／同じ種別・同じ階建（マンション 5階建）の事例 11室</t>
        </is>
      </c>
    </row>
    <row r="79">
      <c r="A79" s="8" t="inlineStr">
        <is>
          <t>建物名</t>
        </is>
      </c>
      <c r="B79" s="8" t="inlineStr">
        <is>
          <t>建物種別</t>
        </is>
      </c>
      <c r="C79" s="8" t="inlineStr">
        <is>
          <t>所在地</t>
        </is>
      </c>
      <c r="D79" s="8" t="inlineStr">
        <is>
          <t>間取り</t>
        </is>
      </c>
      <c r="E79" s="8" t="inlineStr">
        <is>
          <t>専有面積（㎡）</t>
        </is>
      </c>
      <c r="F79" s="8" t="inlineStr">
        <is>
          <t>専有面積（坪）</t>
        </is>
      </c>
      <c r="G79" s="8" t="inlineStr">
        <is>
          <t>築年数</t>
        </is>
      </c>
      <c r="H79" s="8" t="inlineStr">
        <is>
          <t>駅徒歩（分）</t>
        </is>
      </c>
      <c r="I79" s="8" t="inlineStr">
        <is>
          <t>部屋階数</t>
        </is>
      </c>
      <c r="J79" s="8" t="inlineStr">
        <is>
          <t>方角</t>
        </is>
      </c>
      <c r="K79" s="8" t="inlineStr">
        <is>
          <t>賃料（円）</t>
        </is>
      </c>
      <c r="L79" s="8" t="inlineStr">
        <is>
          <t>管理費（円）</t>
        </is>
      </c>
      <c r="M79" s="8" t="inlineStr">
        <is>
          <t>賃料＋管理費（円）</t>
        </is>
      </c>
      <c r="N79" s="8" t="inlineStr">
        <is>
          <t>㎡単価（円）</t>
        </is>
      </c>
      <c r="O79" s="8" t="inlineStr">
        <is>
          <t>坪単価（円）</t>
        </is>
      </c>
      <c r="P79" s="8" t="inlineStr">
        <is>
          <t>敷金</t>
        </is>
      </c>
      <c r="Q79" s="8" t="inlineStr">
        <is>
          <t>礼金</t>
        </is>
      </c>
      <c r="R79" s="8" t="inlineStr">
        <is>
          <t>情報更新日</t>
        </is>
      </c>
      <c r="S79" s="8" t="inlineStr">
        <is>
          <t>面積の印</t>
        </is>
      </c>
      <c r="T79" s="8" t="inlineStr">
        <is>
          <t>設備</t>
        </is>
      </c>
      <c r="U79" s="8" t="inlineStr">
        <is>
          <t>特記</t>
        </is>
      </c>
    </row>
    <row r="80">
      <c r="A80" s="5" t="inlineStr">
        <is>
          <t>見本アパート枇杷島</t>
        </is>
      </c>
      <c r="B80" s="7" t="inlineStr">
        <is>
          <t>アパート 2階建</t>
        </is>
      </c>
      <c r="C80" s="7" t="inlineStr">
        <is>
          <t>名古屋市西区枇杷島二丁目</t>
        </is>
      </c>
      <c r="D80" s="9" t="inlineStr">
        <is>
          <t>1K</t>
        </is>
      </c>
      <c r="E80" s="10" t="n">
        <v>22.4</v>
      </c>
      <c r="F80" s="11">
        <f>E80/3.305785</f>
        <v/>
      </c>
      <c r="G80" s="12" t="n">
        <v>46</v>
      </c>
      <c r="H80" s="13" t="n">
        <v>16</v>
      </c>
      <c r="I80" s="9" t="n">
        <v>1</v>
      </c>
      <c r="J80" s="14" t="n"/>
      <c r="K80" s="15" t="n">
        <v>34000</v>
      </c>
      <c r="L80" s="16" t="n">
        <v>1500</v>
      </c>
      <c r="M80" s="15">
        <f>K80+L80</f>
        <v/>
      </c>
      <c r="N80" s="16">
        <f>M80/E80</f>
        <v/>
      </c>
      <c r="O80" s="16">
        <f>N80*3.305785</f>
        <v/>
      </c>
      <c r="P80" s="14" t="n"/>
      <c r="Q80" s="14" t="n"/>
      <c r="R80" s="14" t="n"/>
      <c r="S80" s="17" t="n"/>
      <c r="T80" s="18" t="n"/>
      <c r="U80" s="18" t="n"/>
    </row>
    <row r="81">
      <c r="A81" s="5" t="inlineStr">
        <is>
          <t>見本荘則武</t>
        </is>
      </c>
      <c r="B81" s="7" t="inlineStr">
        <is>
          <t>アパート 2階建</t>
        </is>
      </c>
      <c r="C81" s="7" t="inlineStr">
        <is>
          <t>名古屋市西区則武新町三丁目</t>
        </is>
      </c>
      <c r="D81" s="9" t="inlineStr">
        <is>
          <t>1K</t>
        </is>
      </c>
      <c r="E81" s="10" t="n">
        <v>21.8</v>
      </c>
      <c r="F81" s="11">
        <f>E81/3.305785</f>
        <v/>
      </c>
      <c r="G81" s="12" t="n">
        <v>40</v>
      </c>
      <c r="H81" s="13" t="n">
        <v>19</v>
      </c>
      <c r="I81" s="9" t="n">
        <v>1</v>
      </c>
      <c r="J81" s="14" t="n"/>
      <c r="K81" s="15" t="n">
        <v>35000</v>
      </c>
      <c r="L81" s="16" t="n">
        <v>1500</v>
      </c>
      <c r="M81" s="15">
        <f>K81+L81</f>
        <v/>
      </c>
      <c r="N81" s="16">
        <f>M81/E81</f>
        <v/>
      </c>
      <c r="O81" s="16">
        <f>N81*3.305785</f>
        <v/>
      </c>
      <c r="P81" s="14" t="n"/>
      <c r="Q81" s="14" t="n"/>
      <c r="R81" s="14" t="n"/>
      <c r="S81" s="17" t="n"/>
      <c r="T81" s="18" t="n"/>
      <c r="U81" s="18" t="n"/>
    </row>
    <row r="82">
      <c r="A82" s="5" t="inlineStr">
        <is>
          <t>見本アパート枇杷島</t>
        </is>
      </c>
      <c r="B82" s="7" t="inlineStr">
        <is>
          <t>アパート 2階建</t>
        </is>
      </c>
      <c r="C82" s="7" t="inlineStr">
        <is>
          <t>名古屋市西区枇杷島二丁目</t>
        </is>
      </c>
      <c r="D82" s="9" t="inlineStr">
        <is>
          <t>1K</t>
        </is>
      </c>
      <c r="E82" s="10" t="n">
        <v>22.4</v>
      </c>
      <c r="F82" s="11">
        <f>E82/3.305785</f>
        <v/>
      </c>
      <c r="G82" s="12" t="n">
        <v>46</v>
      </c>
      <c r="H82" s="13" t="n">
        <v>16</v>
      </c>
      <c r="I82" s="9" t="n">
        <v>2</v>
      </c>
      <c r="J82" s="14" t="n"/>
      <c r="K82" s="15" t="n">
        <v>35000</v>
      </c>
      <c r="L82" s="16" t="n">
        <v>1500</v>
      </c>
      <c r="M82" s="15">
        <f>K82+L82</f>
        <v/>
      </c>
      <c r="N82" s="16">
        <f>M82/E82</f>
        <v/>
      </c>
      <c r="O82" s="16">
        <f>N82*3.305785</f>
        <v/>
      </c>
      <c r="P82" s="14" t="n"/>
      <c r="Q82" s="14" t="n"/>
      <c r="R82" s="14" t="n"/>
      <c r="S82" s="17" t="n"/>
      <c r="T82" s="18" t="n"/>
      <c r="U82" s="18" t="n"/>
    </row>
    <row r="83">
      <c r="A83" s="5" t="inlineStr">
        <is>
          <t>見本アパート庄内</t>
        </is>
      </c>
      <c r="B83" s="7" t="inlineStr">
        <is>
          <t>アパート 2階建</t>
        </is>
      </c>
      <c r="C83" s="7" t="inlineStr">
        <is>
          <t>名古屋市西区庄内通四丁目</t>
        </is>
      </c>
      <c r="D83" s="9" t="inlineStr">
        <is>
          <t>1K</t>
        </is>
      </c>
      <c r="E83" s="10" t="n">
        <v>21.5</v>
      </c>
      <c r="F83" s="11">
        <f>E83/3.305785</f>
        <v/>
      </c>
      <c r="G83" s="12" t="n">
        <v>44</v>
      </c>
      <c r="H83" s="13" t="n">
        <v>9</v>
      </c>
      <c r="I83" s="9" t="n">
        <v>1</v>
      </c>
      <c r="J83" s="14" t="n"/>
      <c r="K83" s="15" t="n">
        <v>36000</v>
      </c>
      <c r="L83" s="16" t="n">
        <v>1500</v>
      </c>
      <c r="M83" s="15">
        <f>K83+L83</f>
        <v/>
      </c>
      <c r="N83" s="16">
        <f>M83/E83</f>
        <v/>
      </c>
      <c r="O83" s="16">
        <f>N83*3.305785</f>
        <v/>
      </c>
      <c r="P83" s="14" t="n"/>
      <c r="Q83" s="14" t="n"/>
      <c r="R83" s="14" t="n"/>
      <c r="S83" s="17" t="n"/>
      <c r="T83" s="18" t="n"/>
      <c r="U83" s="18" t="n"/>
    </row>
    <row r="84">
      <c r="A84" s="5" t="inlineStr">
        <is>
          <t>見本荘則武</t>
        </is>
      </c>
      <c r="B84" s="7" t="inlineStr">
        <is>
          <t>アパート 2階建</t>
        </is>
      </c>
      <c r="C84" s="7" t="inlineStr">
        <is>
          <t>名古屋市西区則武新町三丁目</t>
        </is>
      </c>
      <c r="D84" s="9" t="inlineStr">
        <is>
          <t>1K</t>
        </is>
      </c>
      <c r="E84" s="10" t="n">
        <v>21.8</v>
      </c>
      <c r="F84" s="11">
        <f>E84/3.305785</f>
        <v/>
      </c>
      <c r="G84" s="12" t="n">
        <v>40</v>
      </c>
      <c r="H84" s="13" t="n">
        <v>19</v>
      </c>
      <c r="I84" s="9" t="n">
        <v>2</v>
      </c>
      <c r="J84" s="14" t="n"/>
      <c r="K84" s="15" t="n">
        <v>36000</v>
      </c>
      <c r="L84" s="16" t="n">
        <v>1500</v>
      </c>
      <c r="M84" s="15">
        <f>K84+L84</f>
        <v/>
      </c>
      <c r="N84" s="16">
        <f>M84/E84</f>
        <v/>
      </c>
      <c r="O84" s="16">
        <f>N84*3.305785</f>
        <v/>
      </c>
      <c r="P84" s="14" t="n"/>
      <c r="Q84" s="14" t="n"/>
      <c r="R84" s="14" t="n"/>
      <c r="S84" s="17" t="n"/>
      <c r="T84" s="18" t="n"/>
      <c r="U84" s="18" t="n"/>
    </row>
    <row r="85">
      <c r="A85" s="5" t="inlineStr">
        <is>
          <t>見本アパート庄内</t>
        </is>
      </c>
      <c r="B85" s="7" t="inlineStr">
        <is>
          <t>アパート 2階建</t>
        </is>
      </c>
      <c r="C85" s="7" t="inlineStr">
        <is>
          <t>名古屋市西区庄内通四丁目</t>
        </is>
      </c>
      <c r="D85" s="9" t="inlineStr">
        <is>
          <t>1K</t>
        </is>
      </c>
      <c r="E85" s="10" t="n">
        <v>21.5</v>
      </c>
      <c r="F85" s="11">
        <f>E85/3.305785</f>
        <v/>
      </c>
      <c r="G85" s="12" t="n">
        <v>44</v>
      </c>
      <c r="H85" s="13" t="n">
        <v>9</v>
      </c>
      <c r="I85" s="9" t="n">
        <v>2</v>
      </c>
      <c r="J85" s="14" t="n"/>
      <c r="K85" s="15" t="n">
        <v>37000</v>
      </c>
      <c r="L85" s="16" t="n">
        <v>1500</v>
      </c>
      <c r="M85" s="15">
        <f>K85+L85</f>
        <v/>
      </c>
      <c r="N85" s="16">
        <f>M85/E85</f>
        <v/>
      </c>
      <c r="O85" s="16">
        <f>N85*3.305785</f>
        <v/>
      </c>
      <c r="P85" s="14" t="n"/>
      <c r="Q85" s="14" t="n"/>
      <c r="R85" s="14" t="n"/>
      <c r="S85" s="17" t="n"/>
      <c r="T85" s="18" t="n"/>
      <c r="U85" s="18" t="n"/>
    </row>
    <row r="86">
      <c r="A86" s="5" t="inlineStr">
        <is>
          <t>見本荘城西</t>
        </is>
      </c>
      <c r="B86" s="7" t="inlineStr">
        <is>
          <t>アパート 2階建</t>
        </is>
      </c>
      <c r="C86" s="7" t="inlineStr">
        <is>
          <t>名古屋市西区城西一丁目</t>
        </is>
      </c>
      <c r="D86" s="9" t="inlineStr">
        <is>
          <t>1K</t>
        </is>
      </c>
      <c r="E86" s="10" t="n">
        <v>22</v>
      </c>
      <c r="F86" s="11">
        <f>E86/3.305785</f>
        <v/>
      </c>
      <c r="G86" s="12" t="n">
        <v>41</v>
      </c>
      <c r="H86" s="13" t="n">
        <v>8</v>
      </c>
      <c r="I86" s="9" t="n">
        <v>1</v>
      </c>
      <c r="J86" s="14" t="n"/>
      <c r="K86" s="15" t="n">
        <v>38000</v>
      </c>
      <c r="L86" s="16" t="n">
        <v>2000</v>
      </c>
      <c r="M86" s="15">
        <f>K86+L86</f>
        <v/>
      </c>
      <c r="N86" s="16">
        <f>M86/E86</f>
        <v/>
      </c>
      <c r="O86" s="16">
        <f>N86*3.305785</f>
        <v/>
      </c>
      <c r="P86" s="14" t="n"/>
      <c r="Q86" s="14" t="n"/>
      <c r="R86" s="14" t="n"/>
      <c r="S86" s="17" t="n"/>
      <c r="T86" s="18" t="n"/>
      <c r="U86" s="18" t="n"/>
    </row>
    <row r="87">
      <c r="A87" s="5" t="inlineStr">
        <is>
          <t>見本荘城西</t>
        </is>
      </c>
      <c r="B87" s="7" t="inlineStr">
        <is>
          <t>アパート 2階建</t>
        </is>
      </c>
      <c r="C87" s="7" t="inlineStr">
        <is>
          <t>名古屋市西区城西一丁目</t>
        </is>
      </c>
      <c r="D87" s="9" t="inlineStr">
        <is>
          <t>1K</t>
        </is>
      </c>
      <c r="E87" s="10" t="n">
        <v>22</v>
      </c>
      <c r="F87" s="11">
        <f>E87/3.305785</f>
        <v/>
      </c>
      <c r="G87" s="12" t="n">
        <v>41</v>
      </c>
      <c r="H87" s="13" t="n">
        <v>8</v>
      </c>
      <c r="I87" s="9" t="n">
        <v>2</v>
      </c>
      <c r="J87" s="14" t="n"/>
      <c r="K87" s="15" t="n">
        <v>39000</v>
      </c>
      <c r="L87" s="16" t="n">
        <v>2000</v>
      </c>
      <c r="M87" s="15">
        <f>K87+L87</f>
        <v/>
      </c>
      <c r="N87" s="16">
        <f>M87/E87</f>
        <v/>
      </c>
      <c r="O87" s="16">
        <f>N87*3.305785</f>
        <v/>
      </c>
      <c r="P87" s="14" t="n"/>
      <c r="Q87" s="14" t="n"/>
      <c r="R87" s="14" t="n"/>
      <c r="S87" s="17" t="n"/>
      <c r="T87" s="18" t="n"/>
      <c r="U87" s="18" t="n"/>
    </row>
    <row r="88">
      <c r="A88" s="5" t="inlineStr">
        <is>
          <t>見本コーポ菊井</t>
        </is>
      </c>
      <c r="B88" s="7" t="inlineStr">
        <is>
          <t>アパート 2階建</t>
        </is>
      </c>
      <c r="C88" s="7" t="inlineStr">
        <is>
          <t>名古屋市西区菊井一丁目</t>
        </is>
      </c>
      <c r="D88" s="9" t="inlineStr">
        <is>
          <t>1K</t>
        </is>
      </c>
      <c r="E88" s="10" t="n">
        <v>23</v>
      </c>
      <c r="F88" s="11">
        <f>E88/3.305785</f>
        <v/>
      </c>
      <c r="G88" s="12" t="n">
        <v>31</v>
      </c>
      <c r="H88" s="13" t="n">
        <v>18</v>
      </c>
      <c r="I88" s="9" t="n">
        <v>1</v>
      </c>
      <c r="J88" s="14" t="n"/>
      <c r="K88" s="15" t="n">
        <v>41000</v>
      </c>
      <c r="L88" s="16" t="n">
        <v>2000</v>
      </c>
      <c r="M88" s="15">
        <f>K88+L88</f>
        <v/>
      </c>
      <c r="N88" s="16">
        <f>M88/E88</f>
        <v/>
      </c>
      <c r="O88" s="16">
        <f>N88*3.305785</f>
        <v/>
      </c>
      <c r="P88" s="14" t="n"/>
      <c r="Q88" s="14" t="n"/>
      <c r="R88" s="14" t="n"/>
      <c r="S88" s="17" t="n"/>
      <c r="T88" s="18" t="n"/>
      <c r="U88" s="18" t="n"/>
    </row>
    <row r="89">
      <c r="A89" s="5" t="inlineStr">
        <is>
          <t>見本コーポ菊井</t>
        </is>
      </c>
      <c r="B89" s="7" t="inlineStr">
        <is>
          <t>アパート 2階建</t>
        </is>
      </c>
      <c r="C89" s="7" t="inlineStr">
        <is>
          <t>名古屋市西区菊井一丁目</t>
        </is>
      </c>
      <c r="D89" s="9" t="inlineStr">
        <is>
          <t>1K</t>
        </is>
      </c>
      <c r="E89" s="10" t="n">
        <v>23</v>
      </c>
      <c r="F89" s="11">
        <f>E89/3.305785</f>
        <v/>
      </c>
      <c r="G89" s="12" t="n">
        <v>31</v>
      </c>
      <c r="H89" s="13" t="n">
        <v>18</v>
      </c>
      <c r="I89" s="9" t="n">
        <v>2</v>
      </c>
      <c r="J89" s="14" t="n"/>
      <c r="K89" s="15" t="n">
        <v>42000</v>
      </c>
      <c r="L89" s="16" t="n">
        <v>2000</v>
      </c>
      <c r="M89" s="15">
        <f>K89+L89</f>
        <v/>
      </c>
      <c r="N89" s="16">
        <f>M89/E89</f>
        <v/>
      </c>
      <c r="O89" s="16">
        <f>N89*3.305785</f>
        <v/>
      </c>
      <c r="P89" s="14" t="n"/>
      <c r="Q89" s="14" t="n"/>
      <c r="R89" s="14" t="n"/>
      <c r="S89" s="17" t="n"/>
      <c r="T89" s="18" t="n"/>
      <c r="U89" s="18" t="n"/>
    </row>
    <row r="90">
      <c r="A90" s="5" t="inlineStr">
        <is>
          <t>見本ビル那古野</t>
        </is>
      </c>
      <c r="B90" s="7" t="inlineStr">
        <is>
          <t>マンション 5階建</t>
        </is>
      </c>
      <c r="C90" s="7" t="inlineStr">
        <is>
          <t>名古屋市西区那古野一丁目</t>
        </is>
      </c>
      <c r="D90" s="9" t="inlineStr">
        <is>
          <t>1K</t>
        </is>
      </c>
      <c r="E90" s="10" t="n">
        <v>27</v>
      </c>
      <c r="F90" s="11">
        <f>E90/3.305785</f>
        <v/>
      </c>
      <c r="G90" s="12" t="n">
        <v>37</v>
      </c>
      <c r="H90" s="13" t="n">
        <v>14</v>
      </c>
      <c r="I90" s="9" t="n">
        <v>2</v>
      </c>
      <c r="J90" s="14" t="n"/>
      <c r="K90" s="15" t="n">
        <v>42000</v>
      </c>
      <c r="L90" s="16" t="n">
        <v>3000</v>
      </c>
      <c r="M90" s="15">
        <f>K90+L90</f>
        <v/>
      </c>
      <c r="N90" s="16">
        <f>M90/E90</f>
        <v/>
      </c>
      <c r="O90" s="16">
        <f>N90*3.305785</f>
        <v/>
      </c>
      <c r="P90" s="14" t="n"/>
      <c r="Q90" s="14" t="n"/>
      <c r="R90" s="14" t="n"/>
      <c r="S90" s="17" t="n"/>
      <c r="T90" s="18" t="n"/>
      <c r="U90" s="18" t="n"/>
    </row>
    <row r="91">
      <c r="A91" s="5" t="inlineStr">
        <is>
          <t>見本コーポ浅間</t>
        </is>
      </c>
      <c r="B91" s="7" t="inlineStr">
        <is>
          <t>アパート 3階建</t>
        </is>
      </c>
      <c r="C91" s="7" t="inlineStr">
        <is>
          <t>名古屋市西区浅間一丁目</t>
        </is>
      </c>
      <c r="D91" s="9" t="inlineStr">
        <is>
          <t>1K</t>
        </is>
      </c>
      <c r="E91" s="10" t="n">
        <v>23.8</v>
      </c>
      <c r="F91" s="11">
        <f>E91/3.305785</f>
        <v/>
      </c>
      <c r="G91" s="12" t="n">
        <v>28</v>
      </c>
      <c r="H91" s="13" t="n">
        <v>6</v>
      </c>
      <c r="I91" s="9" t="n">
        <v>1</v>
      </c>
      <c r="J91" s="14" t="n"/>
      <c r="K91" s="15" t="n">
        <v>44000</v>
      </c>
      <c r="L91" s="16" t="n">
        <v>2000</v>
      </c>
      <c r="M91" s="15">
        <f>K91+L91</f>
        <v/>
      </c>
      <c r="N91" s="16">
        <f>M91/E91</f>
        <v/>
      </c>
      <c r="O91" s="16">
        <f>N91*3.305785</f>
        <v/>
      </c>
      <c r="P91" s="14" t="n"/>
      <c r="Q91" s="14" t="n"/>
      <c r="R91" s="14" t="n"/>
      <c r="S91" s="17" t="n"/>
      <c r="T91" s="18" t="n"/>
      <c r="U91" s="18" t="n"/>
    </row>
    <row r="92">
      <c r="A92" s="5" t="inlineStr">
        <is>
          <t>見本ビル那古野</t>
        </is>
      </c>
      <c r="B92" s="7" t="inlineStr">
        <is>
          <t>マンション 5階建</t>
        </is>
      </c>
      <c r="C92" s="7" t="inlineStr">
        <is>
          <t>名古屋市西区那古野一丁目</t>
        </is>
      </c>
      <c r="D92" s="9" t="inlineStr">
        <is>
          <t>1K</t>
        </is>
      </c>
      <c r="E92" s="10" t="n">
        <v>27</v>
      </c>
      <c r="F92" s="11">
        <f>E92/3.305785</f>
        <v/>
      </c>
      <c r="G92" s="12" t="n">
        <v>37</v>
      </c>
      <c r="H92" s="13" t="n">
        <v>14</v>
      </c>
      <c r="I92" s="9" t="n">
        <v>5</v>
      </c>
      <c r="J92" s="14" t="n"/>
      <c r="K92" s="15" t="n">
        <v>43000</v>
      </c>
      <c r="L92" s="16" t="n">
        <v>3000</v>
      </c>
      <c r="M92" s="15">
        <f>K92+L92</f>
        <v/>
      </c>
      <c r="N92" s="16">
        <f>M92/E92</f>
        <v/>
      </c>
      <c r="O92" s="16">
        <f>N92*3.305785</f>
        <v/>
      </c>
      <c r="P92" s="14" t="n"/>
      <c r="Q92" s="14" t="n"/>
      <c r="R92" s="14" t="n"/>
      <c r="S92" s="17" t="n"/>
      <c r="T92" s="18" t="n"/>
      <c r="U92" s="18" t="n"/>
    </row>
    <row r="93">
      <c r="A93" s="5" t="inlineStr">
        <is>
          <t>見本コーポ浅間</t>
        </is>
      </c>
      <c r="B93" s="7" t="inlineStr">
        <is>
          <t>アパート 3階建</t>
        </is>
      </c>
      <c r="C93" s="7" t="inlineStr">
        <is>
          <t>名古屋市西区浅間一丁目</t>
        </is>
      </c>
      <c r="D93" s="9" t="inlineStr">
        <is>
          <t>1K</t>
        </is>
      </c>
      <c r="E93" s="10" t="n">
        <v>23.8</v>
      </c>
      <c r="F93" s="11">
        <f>E93/3.305785</f>
        <v/>
      </c>
      <c r="G93" s="12" t="n">
        <v>28</v>
      </c>
      <c r="H93" s="13" t="n">
        <v>6</v>
      </c>
      <c r="I93" s="9" t="n">
        <v>2</v>
      </c>
      <c r="J93" s="14" t="n"/>
      <c r="K93" s="15" t="n">
        <v>45000</v>
      </c>
      <c r="L93" s="16" t="n">
        <v>2000</v>
      </c>
      <c r="M93" s="15">
        <f>K93+L93</f>
        <v/>
      </c>
      <c r="N93" s="16">
        <f>M93/E93</f>
        <v/>
      </c>
      <c r="O93" s="16">
        <f>N93*3.305785</f>
        <v/>
      </c>
      <c r="P93" s="14" t="n"/>
      <c r="Q93" s="14" t="n"/>
      <c r="R93" s="14" t="n"/>
      <c r="S93" s="17" t="n"/>
      <c r="T93" s="18" t="n"/>
      <c r="U93" s="18" t="n"/>
    </row>
    <row r="94">
      <c r="A94" s="5" t="inlineStr">
        <is>
          <t>見本ビル浅間</t>
        </is>
      </c>
      <c r="B94" s="7" t="inlineStr">
        <is>
          <t>マンション 4階建</t>
        </is>
      </c>
      <c r="C94" s="7" t="inlineStr">
        <is>
          <t>名古屋市西区浅間二丁目</t>
        </is>
      </c>
      <c r="D94" s="9" t="inlineStr">
        <is>
          <t>1K</t>
        </is>
      </c>
      <c r="E94" s="10" t="n">
        <v>26.8</v>
      </c>
      <c r="F94" s="11">
        <f>E94/3.305785</f>
        <v/>
      </c>
      <c r="G94" s="12" t="n">
        <v>38</v>
      </c>
      <c r="H94" s="13" t="n">
        <v>5</v>
      </c>
      <c r="I94" s="9" t="n">
        <v>3</v>
      </c>
      <c r="J94" s="14" t="n"/>
      <c r="K94" s="15" t="n">
        <v>44000</v>
      </c>
      <c r="L94" s="16" t="n">
        <v>3000</v>
      </c>
      <c r="M94" s="15">
        <f>K94+L94</f>
        <v/>
      </c>
      <c r="N94" s="16">
        <f>M94/E94</f>
        <v/>
      </c>
      <c r="O94" s="16">
        <f>N94*3.305785</f>
        <v/>
      </c>
      <c r="P94" s="14" t="n"/>
      <c r="Q94" s="14" t="n"/>
      <c r="R94" s="14" t="n"/>
      <c r="S94" s="17" t="n"/>
      <c r="T94" s="18" t="n"/>
      <c r="U94" s="18" t="n"/>
    </row>
    <row r="95">
      <c r="A95" s="5" t="inlineStr">
        <is>
          <t>見本ビル浅間</t>
        </is>
      </c>
      <c r="B95" s="7" t="inlineStr">
        <is>
          <t>マンション 4階建</t>
        </is>
      </c>
      <c r="C95" s="7" t="inlineStr">
        <is>
          <t>名古屋市西区浅間二丁目</t>
        </is>
      </c>
      <c r="D95" s="9" t="inlineStr">
        <is>
          <t>1K</t>
        </is>
      </c>
      <c r="E95" s="10" t="n">
        <v>26.8</v>
      </c>
      <c r="F95" s="11">
        <f>E95/3.305785</f>
        <v/>
      </c>
      <c r="G95" s="12" t="n">
        <v>38</v>
      </c>
      <c r="H95" s="13" t="n">
        <v>5</v>
      </c>
      <c r="I95" s="9" t="n">
        <v>4</v>
      </c>
      <c r="J95" s="14" t="n"/>
      <c r="K95" s="15" t="n">
        <v>45000</v>
      </c>
      <c r="L95" s="16" t="n">
        <v>3000</v>
      </c>
      <c r="M95" s="15">
        <f>K95+L95</f>
        <v/>
      </c>
      <c r="N95" s="16">
        <f>M95/E95</f>
        <v/>
      </c>
      <c r="O95" s="16">
        <f>N95*3.305785</f>
        <v/>
      </c>
      <c r="P95" s="14" t="n"/>
      <c r="Q95" s="14" t="n"/>
      <c r="R95" s="14" t="n"/>
      <c r="S95" s="17" t="n"/>
      <c r="T95" s="18" t="n"/>
      <c r="U95" s="18" t="n"/>
    </row>
    <row r="96">
      <c r="A96" s="5" t="inlineStr">
        <is>
          <t>見本マンション天神山</t>
        </is>
      </c>
      <c r="B96" s="7" t="inlineStr">
        <is>
          <t>マンション 5階建</t>
        </is>
      </c>
      <c r="C96" s="7" t="inlineStr">
        <is>
          <t>名古屋市西区天神山町</t>
        </is>
      </c>
      <c r="D96" s="9" t="inlineStr">
        <is>
          <t>1K</t>
        </is>
      </c>
      <c r="E96" s="10" t="n">
        <v>25.3</v>
      </c>
      <c r="F96" s="11">
        <f>E96/3.305785</f>
        <v/>
      </c>
      <c r="G96" s="12" t="n">
        <v>26</v>
      </c>
      <c r="H96" s="13" t="n">
        <v>16</v>
      </c>
      <c r="I96" s="9" t="n">
        <v>2</v>
      </c>
      <c r="J96" s="14" t="n"/>
      <c r="K96" s="15" t="n">
        <v>45000</v>
      </c>
      <c r="L96" s="16" t="n">
        <v>3000</v>
      </c>
      <c r="M96" s="15">
        <f>K96+L96</f>
        <v/>
      </c>
      <c r="N96" s="16">
        <f>M96/E96</f>
        <v/>
      </c>
      <c r="O96" s="16">
        <f>N96*3.305785</f>
        <v/>
      </c>
      <c r="P96" s="14" t="n"/>
      <c r="Q96" s="14" t="n"/>
      <c r="R96" s="14" t="n"/>
      <c r="S96" s="17" t="n"/>
      <c r="T96" s="18" t="n"/>
      <c r="U96" s="18" t="n"/>
    </row>
    <row r="97">
      <c r="A97" s="5" t="inlineStr">
        <is>
          <t>見本マンション花の木</t>
        </is>
      </c>
      <c r="B97" s="7" t="inlineStr">
        <is>
          <t>マンション 5階建</t>
        </is>
      </c>
      <c r="C97" s="7" t="inlineStr">
        <is>
          <t>名古屋市西区花の木二丁目</t>
        </is>
      </c>
      <c r="D97" s="9" t="inlineStr">
        <is>
          <t>1K</t>
        </is>
      </c>
      <c r="E97" s="10" t="n">
        <v>24.2</v>
      </c>
      <c r="F97" s="11">
        <f>E97/3.305785</f>
        <v/>
      </c>
      <c r="G97" s="12" t="n">
        <v>33</v>
      </c>
      <c r="H97" s="13" t="n">
        <v>9</v>
      </c>
      <c r="I97" s="9" t="n">
        <v>2</v>
      </c>
      <c r="J97" s="14" t="n"/>
      <c r="K97" s="15" t="n">
        <v>46500</v>
      </c>
      <c r="L97" s="16" t="n">
        <v>3000</v>
      </c>
      <c r="M97" s="15">
        <f>K97+L97</f>
        <v/>
      </c>
      <c r="N97" s="16">
        <f>M97/E97</f>
        <v/>
      </c>
      <c r="O97" s="16">
        <f>N97*3.305785</f>
        <v/>
      </c>
      <c r="P97" s="14" t="n"/>
      <c r="Q97" s="14" t="n"/>
      <c r="R97" s="14" t="n"/>
      <c r="S97" s="17" t="n"/>
      <c r="T97" s="18" t="n"/>
      <c r="U97" s="18" t="n"/>
    </row>
    <row r="98">
      <c r="A98" s="5" t="inlineStr">
        <is>
          <t>見本マンション天神山</t>
        </is>
      </c>
      <c r="B98" s="7" t="inlineStr">
        <is>
          <t>マンション 5階建</t>
        </is>
      </c>
      <c r="C98" s="7" t="inlineStr">
        <is>
          <t>名古屋市西区天神山町</t>
        </is>
      </c>
      <c r="D98" s="9" t="inlineStr">
        <is>
          <t>1K</t>
        </is>
      </c>
      <c r="E98" s="10" t="n">
        <v>25.3</v>
      </c>
      <c r="F98" s="11">
        <f>E98/3.305785</f>
        <v/>
      </c>
      <c r="G98" s="12" t="n">
        <v>26</v>
      </c>
      <c r="H98" s="13" t="n">
        <v>16</v>
      </c>
      <c r="I98" s="9" t="n">
        <v>5</v>
      </c>
      <c r="J98" s="14" t="n"/>
      <c r="K98" s="15" t="n">
        <v>46500</v>
      </c>
      <c r="L98" s="16" t="n">
        <v>3000</v>
      </c>
      <c r="M98" s="15">
        <f>K98+L98</f>
        <v/>
      </c>
      <c r="N98" s="16">
        <f>M98/E98</f>
        <v/>
      </c>
      <c r="O98" s="16">
        <f>N98*3.305785</f>
        <v/>
      </c>
      <c r="P98" s="14" t="n"/>
      <c r="Q98" s="14" t="n"/>
      <c r="R98" s="14" t="n"/>
      <c r="S98" s="17" t="n"/>
      <c r="T98" s="18" t="n"/>
      <c r="U98" s="18" t="n"/>
    </row>
    <row r="99">
      <c r="A99" s="5" t="inlineStr">
        <is>
          <t>見本マンション花の木</t>
        </is>
      </c>
      <c r="B99" s="7" t="inlineStr">
        <is>
          <t>マンション 5階建</t>
        </is>
      </c>
      <c r="C99" s="7" t="inlineStr">
        <is>
          <t>名古屋市西区花の木二丁目</t>
        </is>
      </c>
      <c r="D99" s="9" t="inlineStr">
        <is>
          <t>1K</t>
        </is>
      </c>
      <c r="E99" s="10" t="n">
        <v>24.2</v>
      </c>
      <c r="F99" s="11">
        <f>E99/3.305785</f>
        <v/>
      </c>
      <c r="G99" s="12" t="n">
        <v>33</v>
      </c>
      <c r="H99" s="13" t="n">
        <v>9</v>
      </c>
      <c r="I99" s="9" t="n">
        <v>5</v>
      </c>
      <c r="J99" s="14" t="n"/>
      <c r="K99" s="15" t="n">
        <v>47500</v>
      </c>
      <c r="L99" s="16" t="n">
        <v>3000</v>
      </c>
      <c r="M99" s="15">
        <f>K99+L99</f>
        <v/>
      </c>
      <c r="N99" s="16">
        <f>M99/E99</f>
        <v/>
      </c>
      <c r="O99" s="16">
        <f>N99*3.305785</f>
        <v/>
      </c>
      <c r="P99" s="14" t="n"/>
      <c r="Q99" s="14" t="n"/>
      <c r="R99" s="14" t="n"/>
      <c r="S99" s="17" t="n"/>
      <c r="T99" s="18" t="n"/>
      <c r="U99" s="18" t="n"/>
    </row>
    <row r="100">
      <c r="A100" s="5" t="inlineStr">
        <is>
          <t>見本ハイツ城北</t>
        </is>
      </c>
      <c r="B100" s="7" t="inlineStr">
        <is>
          <t>マンション 4階建</t>
        </is>
      </c>
      <c r="C100" s="7" t="inlineStr">
        <is>
          <t>名古屋市西区城北町二丁目</t>
        </is>
      </c>
      <c r="D100" s="9" t="inlineStr">
        <is>
          <t>1K</t>
        </is>
      </c>
      <c r="E100" s="10" t="n">
        <v>26</v>
      </c>
      <c r="F100" s="11">
        <f>E100/3.305785</f>
        <v/>
      </c>
      <c r="G100" s="12" t="n">
        <v>22</v>
      </c>
      <c r="H100" s="13" t="n">
        <v>12</v>
      </c>
      <c r="I100" s="9" t="n">
        <v>3</v>
      </c>
      <c r="J100" s="14" t="n"/>
      <c r="K100" s="15" t="n">
        <v>48000</v>
      </c>
      <c r="L100" s="16" t="n">
        <v>3000</v>
      </c>
      <c r="M100" s="15">
        <f>K100+L100</f>
        <v/>
      </c>
      <c r="N100" s="16">
        <f>M100/E100</f>
        <v/>
      </c>
      <c r="O100" s="16">
        <f>N100*3.305785</f>
        <v/>
      </c>
      <c r="P100" s="14" t="n"/>
      <c r="Q100" s="14" t="n"/>
      <c r="R100" s="14" t="n"/>
      <c r="S100" s="17" t="n"/>
      <c r="T100" s="18" t="n"/>
      <c r="U100" s="18" t="n"/>
    </row>
    <row r="101">
      <c r="A101" s="5" t="inlineStr">
        <is>
          <t>見本ハイム浅間</t>
        </is>
      </c>
      <c r="B101" s="7" t="inlineStr">
        <is>
          <t>アパート 2階建</t>
        </is>
      </c>
      <c r="C101" s="7" t="inlineStr">
        <is>
          <t>名古屋市西区浅間二丁目</t>
        </is>
      </c>
      <c r="D101" s="9" t="inlineStr">
        <is>
          <t>1K</t>
        </is>
      </c>
      <c r="E101" s="10" t="n">
        <v>23.4</v>
      </c>
      <c r="F101" s="11">
        <f>E101/3.305785</f>
        <v/>
      </c>
      <c r="G101" s="12" t="n">
        <v>15</v>
      </c>
      <c r="H101" s="13" t="n">
        <v>9</v>
      </c>
      <c r="I101" s="9" t="n">
        <v>1</v>
      </c>
      <c r="J101" s="14" t="n"/>
      <c r="K101" s="15" t="n">
        <v>49000</v>
      </c>
      <c r="L101" s="16" t="n">
        <v>2500</v>
      </c>
      <c r="M101" s="15">
        <f>K101+L101</f>
        <v/>
      </c>
      <c r="N101" s="16">
        <f>M101/E101</f>
        <v/>
      </c>
      <c r="O101" s="16">
        <f>N101*3.305785</f>
        <v/>
      </c>
      <c r="P101" s="14" t="n"/>
      <c r="Q101" s="14" t="n"/>
      <c r="R101" s="14" t="n"/>
      <c r="S101" s="17" t="n"/>
      <c r="T101" s="18" t="n"/>
      <c r="U101" s="18" t="n"/>
    </row>
    <row r="102">
      <c r="A102" s="5" t="inlineStr">
        <is>
          <t>見本ハイツ庄内通</t>
        </is>
      </c>
      <c r="B102" s="7" t="inlineStr">
        <is>
          <t>マンション 4階建</t>
        </is>
      </c>
      <c r="C102" s="7" t="inlineStr">
        <is>
          <t>名古屋市西区庄内通二丁目</t>
        </is>
      </c>
      <c r="D102" s="9" t="inlineStr">
        <is>
          <t>1K</t>
        </is>
      </c>
      <c r="E102" s="10" t="n">
        <v>25</v>
      </c>
      <c r="F102" s="11">
        <f>E102/3.305785</f>
        <v/>
      </c>
      <c r="G102" s="12" t="n">
        <v>24</v>
      </c>
      <c r="H102" s="13" t="n">
        <v>8</v>
      </c>
      <c r="I102" s="9" t="n">
        <v>3</v>
      </c>
      <c r="J102" s="14" t="n"/>
      <c r="K102" s="15" t="n">
        <v>49000</v>
      </c>
      <c r="L102" s="16" t="n">
        <v>3000</v>
      </c>
      <c r="M102" s="15">
        <f>K102+L102</f>
        <v/>
      </c>
      <c r="N102" s="16">
        <f>M102/E102</f>
        <v/>
      </c>
      <c r="O102" s="16">
        <f>N102*3.305785</f>
        <v/>
      </c>
      <c r="P102" s="14" t="n"/>
      <c r="Q102" s="14" t="n"/>
      <c r="R102" s="14" t="n"/>
      <c r="S102" s="17" t="n"/>
      <c r="T102" s="18" t="n"/>
      <c r="U102" s="18" t="n"/>
    </row>
    <row r="103">
      <c r="A103" s="5" t="inlineStr">
        <is>
          <t>見本ハイツ城北</t>
        </is>
      </c>
      <c r="B103" s="7" t="inlineStr">
        <is>
          <t>マンション 4階建</t>
        </is>
      </c>
      <c r="C103" s="7" t="inlineStr">
        <is>
          <t>名古屋市西区城北町二丁目</t>
        </is>
      </c>
      <c r="D103" s="9" t="inlineStr">
        <is>
          <t>1K</t>
        </is>
      </c>
      <c r="E103" s="10" t="n">
        <v>26</v>
      </c>
      <c r="F103" s="11">
        <f>E103/3.305785</f>
        <v/>
      </c>
      <c r="G103" s="12" t="n">
        <v>22</v>
      </c>
      <c r="H103" s="13" t="n">
        <v>12</v>
      </c>
      <c r="I103" s="9" t="n">
        <v>4</v>
      </c>
      <c r="J103" s="14" t="n"/>
      <c r="K103" s="15" t="n">
        <v>49000</v>
      </c>
      <c r="L103" s="16" t="n">
        <v>3000</v>
      </c>
      <c r="M103" s="15">
        <f>K103+L103</f>
        <v/>
      </c>
      <c r="N103" s="16">
        <f>M103/E103</f>
        <v/>
      </c>
      <c r="O103" s="16">
        <f>N103*3.305785</f>
        <v/>
      </c>
      <c r="P103" s="14" t="n"/>
      <c r="Q103" s="14" t="n"/>
      <c r="R103" s="14" t="n"/>
      <c r="S103" s="17" t="n"/>
      <c r="T103" s="18" t="n"/>
      <c r="U103" s="18" t="n"/>
    </row>
    <row r="104">
      <c r="A104" s="5" t="inlineStr">
        <is>
          <t>見本ハイツ庄内通</t>
        </is>
      </c>
      <c r="B104" s="7" t="inlineStr">
        <is>
          <t>マンション 4階建</t>
        </is>
      </c>
      <c r="C104" s="7" t="inlineStr">
        <is>
          <t>名古屋市西区庄内通二丁目</t>
        </is>
      </c>
      <c r="D104" s="9" t="inlineStr">
        <is>
          <t>1K</t>
        </is>
      </c>
      <c r="E104" s="10" t="n">
        <v>25</v>
      </c>
      <c r="F104" s="11">
        <f>E104/3.305785</f>
        <v/>
      </c>
      <c r="G104" s="12" t="n">
        <v>24</v>
      </c>
      <c r="H104" s="13" t="n">
        <v>8</v>
      </c>
      <c r="I104" s="9" t="n">
        <v>4</v>
      </c>
      <c r="J104" s="14" t="n"/>
      <c r="K104" s="15" t="n">
        <v>50000</v>
      </c>
      <c r="L104" s="16" t="n">
        <v>3000</v>
      </c>
      <c r="M104" s="15">
        <f>K104+L104</f>
        <v/>
      </c>
      <c r="N104" s="16">
        <f>M104/E104</f>
        <v/>
      </c>
      <c r="O104" s="16">
        <f>N104*3.305785</f>
        <v/>
      </c>
      <c r="P104" s="14" t="n"/>
      <c r="Q104" s="14" t="n"/>
      <c r="R104" s="14" t="n"/>
      <c r="S104" s="17" t="n"/>
      <c r="T104" s="18" t="n"/>
      <c r="U104" s="18" t="n"/>
    </row>
    <row r="105">
      <c r="A105" s="5" t="inlineStr">
        <is>
          <t>見本ハイム浅間</t>
        </is>
      </c>
      <c r="B105" s="7" t="inlineStr">
        <is>
          <t>アパート 2階建</t>
        </is>
      </c>
      <c r="C105" s="7" t="inlineStr">
        <is>
          <t>名古屋市西区浅間二丁目</t>
        </is>
      </c>
      <c r="D105" s="9" t="inlineStr">
        <is>
          <t>1K</t>
        </is>
      </c>
      <c r="E105" s="10" t="n">
        <v>23.4</v>
      </c>
      <c r="F105" s="11">
        <f>E105/3.305785</f>
        <v/>
      </c>
      <c r="G105" s="12" t="n">
        <v>15</v>
      </c>
      <c r="H105" s="13" t="n">
        <v>9</v>
      </c>
      <c r="I105" s="9" t="n">
        <v>2</v>
      </c>
      <c r="J105" s="14" t="n"/>
      <c r="K105" s="15" t="n">
        <v>51000</v>
      </c>
      <c r="L105" s="16" t="n">
        <v>2500</v>
      </c>
      <c r="M105" s="15">
        <f>K105+L105</f>
        <v/>
      </c>
      <c r="N105" s="16">
        <f>M105/E105</f>
        <v/>
      </c>
      <c r="O105" s="16">
        <f>N105*3.305785</f>
        <v/>
      </c>
      <c r="P105" s="14" t="n"/>
      <c r="Q105" s="14" t="n"/>
      <c r="R105" s="14" t="n"/>
      <c r="S105" s="17" t="n"/>
      <c r="T105" s="18" t="n"/>
      <c r="U105" s="18" t="n"/>
    </row>
    <row r="106">
      <c r="A106" s="5" t="inlineStr">
        <is>
          <t>見本ハイム幅下</t>
        </is>
      </c>
      <c r="B106" s="7" t="inlineStr">
        <is>
          <t>アパート 3階建</t>
        </is>
      </c>
      <c r="C106" s="7" t="inlineStr">
        <is>
          <t>名古屋市西区幅下一丁目</t>
        </is>
      </c>
      <c r="D106" s="9" t="inlineStr">
        <is>
          <t>1K</t>
        </is>
      </c>
      <c r="E106" s="10" t="n">
        <v>24</v>
      </c>
      <c r="F106" s="11">
        <f>E106/3.305785</f>
        <v/>
      </c>
      <c r="G106" s="12" t="n">
        <v>18</v>
      </c>
      <c r="H106" s="13" t="n">
        <v>13</v>
      </c>
      <c r="I106" s="9" t="n">
        <v>1</v>
      </c>
      <c r="J106" s="14" t="n"/>
      <c r="K106" s="15" t="n">
        <v>51000</v>
      </c>
      <c r="L106" s="16" t="n">
        <v>2500</v>
      </c>
      <c r="M106" s="15">
        <f>K106+L106</f>
        <v/>
      </c>
      <c r="N106" s="16">
        <f>M106/E106</f>
        <v/>
      </c>
      <c r="O106" s="16">
        <f>N106*3.305785</f>
        <v/>
      </c>
      <c r="P106" s="14" t="n"/>
      <c r="Q106" s="14" t="n"/>
      <c r="R106" s="14" t="n"/>
      <c r="S106" s="17" t="n"/>
      <c r="T106" s="18" t="n"/>
      <c r="U106" s="18" t="n"/>
    </row>
    <row r="107">
      <c r="A107" s="5" t="inlineStr">
        <is>
          <t>見本ハイム幅下</t>
        </is>
      </c>
      <c r="B107" s="7" t="inlineStr">
        <is>
          <t>アパート 3階建</t>
        </is>
      </c>
      <c r="C107" s="7" t="inlineStr">
        <is>
          <t>名古屋市西区幅下一丁目</t>
        </is>
      </c>
      <c r="D107" s="9" t="inlineStr">
        <is>
          <t>1K</t>
        </is>
      </c>
      <c r="E107" s="10" t="n">
        <v>24</v>
      </c>
      <c r="F107" s="11">
        <f>E107/3.305785</f>
        <v/>
      </c>
      <c r="G107" s="12" t="n">
        <v>18</v>
      </c>
      <c r="H107" s="13" t="n">
        <v>13</v>
      </c>
      <c r="I107" s="9" t="n">
        <v>3</v>
      </c>
      <c r="J107" s="14" t="n"/>
      <c r="K107" s="15" t="n">
        <v>52500</v>
      </c>
      <c r="L107" s="16" t="n">
        <v>2500</v>
      </c>
      <c r="M107" s="15">
        <f>K107+L107</f>
        <v/>
      </c>
      <c r="N107" s="16">
        <f>M107/E107</f>
        <v/>
      </c>
      <c r="O107" s="16">
        <f>N107*3.305785</f>
        <v/>
      </c>
      <c r="P107" s="14" t="n"/>
      <c r="Q107" s="14" t="n"/>
      <c r="R107" s="14" t="n"/>
      <c r="S107" s="17" t="n"/>
      <c r="T107" s="18" t="n"/>
      <c r="U107" s="18" t="n"/>
    </row>
    <row r="108">
      <c r="A108" s="5" t="inlineStr">
        <is>
          <t>見本プラザ庄内通</t>
        </is>
      </c>
      <c r="B108" s="7" t="inlineStr">
        <is>
          <t>マンション 7階建</t>
        </is>
      </c>
      <c r="C108" s="7" t="inlineStr">
        <is>
          <t>名古屋市西区庄内通三丁目</t>
        </is>
      </c>
      <c r="D108" s="9" t="inlineStr">
        <is>
          <t>1K</t>
        </is>
      </c>
      <c r="E108" s="10" t="n">
        <v>24.9</v>
      </c>
      <c r="F108" s="11">
        <f>E108/3.305785</f>
        <v/>
      </c>
      <c r="G108" s="12" t="n">
        <v>20</v>
      </c>
      <c r="H108" s="13" t="n">
        <v>6</v>
      </c>
      <c r="I108" s="9" t="n">
        <v>5</v>
      </c>
      <c r="J108" s="14" t="n"/>
      <c r="K108" s="15" t="n">
        <v>53000</v>
      </c>
      <c r="L108" s="16" t="n">
        <v>3000</v>
      </c>
      <c r="M108" s="15">
        <f>K108+L108</f>
        <v/>
      </c>
      <c r="N108" s="16">
        <f>M108/E108</f>
        <v/>
      </c>
      <c r="O108" s="16">
        <f>N108*3.305785</f>
        <v/>
      </c>
      <c r="P108" s="14" t="n"/>
      <c r="Q108" s="14" t="n"/>
      <c r="R108" s="14" t="n"/>
      <c r="S108" s="17" t="n"/>
      <c r="T108" s="18" t="n"/>
      <c r="U108" s="18" t="n"/>
    </row>
    <row r="109">
      <c r="A109" s="5" t="inlineStr">
        <is>
          <t>見本プラザ庄内通</t>
        </is>
      </c>
      <c r="B109" s="7" t="inlineStr">
        <is>
          <t>マンション 7階建</t>
        </is>
      </c>
      <c r="C109" s="7" t="inlineStr">
        <is>
          <t>名古屋市西区庄内通三丁目</t>
        </is>
      </c>
      <c r="D109" s="9" t="inlineStr">
        <is>
          <t>1K</t>
        </is>
      </c>
      <c r="E109" s="10" t="n">
        <v>24.9</v>
      </c>
      <c r="F109" s="11">
        <f>E109/3.305785</f>
        <v/>
      </c>
      <c r="G109" s="12" t="n">
        <v>20</v>
      </c>
      <c r="H109" s="13" t="n">
        <v>6</v>
      </c>
      <c r="I109" s="9" t="n">
        <v>6</v>
      </c>
      <c r="J109" s="14" t="n"/>
      <c r="K109" s="15" t="n">
        <v>54000</v>
      </c>
      <c r="L109" s="16" t="n">
        <v>3000</v>
      </c>
      <c r="M109" s="15">
        <f>K109+L109</f>
        <v/>
      </c>
      <c r="N109" s="16">
        <f>M109/E109</f>
        <v/>
      </c>
      <c r="O109" s="16">
        <f>N109*3.305785</f>
        <v/>
      </c>
      <c r="P109" s="14" t="n"/>
      <c r="Q109" s="14" t="n"/>
      <c r="R109" s="14" t="n"/>
      <c r="S109" s="17" t="n"/>
      <c r="T109" s="18" t="n"/>
      <c r="U109" s="18" t="n"/>
    </row>
    <row r="110">
      <c r="A110" s="5" t="inlineStr">
        <is>
          <t>見本コート香呑</t>
        </is>
      </c>
      <c r="B110" s="7" t="inlineStr">
        <is>
          <t>マンション 4階建</t>
        </is>
      </c>
      <c r="C110" s="7" t="inlineStr">
        <is>
          <t>名古屋市西区香呑町四丁目</t>
        </is>
      </c>
      <c r="D110" s="9" t="inlineStr">
        <is>
          <t>1K</t>
        </is>
      </c>
      <c r="E110" s="10" t="n">
        <v>26.1</v>
      </c>
      <c r="F110" s="11">
        <f>E110/3.305785</f>
        <v/>
      </c>
      <c r="G110" s="12" t="n">
        <v>11</v>
      </c>
      <c r="H110" s="13" t="n">
        <v>17</v>
      </c>
      <c r="I110" s="9" t="n">
        <v>3</v>
      </c>
      <c r="J110" s="14" t="n"/>
      <c r="K110" s="15" t="n">
        <v>54000</v>
      </c>
      <c r="L110" s="16" t="n">
        <v>3000</v>
      </c>
      <c r="M110" s="15">
        <f>K110+L110</f>
        <v/>
      </c>
      <c r="N110" s="16">
        <f>M110/E110</f>
        <v/>
      </c>
      <c r="O110" s="16">
        <f>N110*3.305785</f>
        <v/>
      </c>
      <c r="P110" s="14" t="n"/>
      <c r="Q110" s="14" t="n"/>
      <c r="R110" s="14" t="n"/>
      <c r="S110" s="17" t="n"/>
      <c r="T110" s="18" t="n"/>
      <c r="U110" s="18" t="n"/>
    </row>
    <row r="111">
      <c r="A111" s="5" t="inlineStr">
        <is>
          <t>見本レジデンス押切</t>
        </is>
      </c>
      <c r="B111" s="7" t="inlineStr">
        <is>
          <t>マンション 5階建</t>
        </is>
      </c>
      <c r="C111" s="7" t="inlineStr">
        <is>
          <t>名古屋市西区押切二丁目</t>
        </is>
      </c>
      <c r="D111" s="9" t="inlineStr">
        <is>
          <t>1K</t>
        </is>
      </c>
      <c r="E111" s="10" t="n">
        <v>25.6</v>
      </c>
      <c r="F111" s="11">
        <f>E111/3.305785</f>
        <v/>
      </c>
      <c r="G111" s="12" t="n">
        <v>14</v>
      </c>
      <c r="H111" s="13" t="n">
        <v>15</v>
      </c>
      <c r="I111" s="9" t="n">
        <v>2</v>
      </c>
      <c r="J111" s="14" t="n"/>
      <c r="K111" s="15" t="n">
        <v>55000</v>
      </c>
      <c r="L111" s="16" t="n">
        <v>3000</v>
      </c>
      <c r="M111" s="15">
        <f>K111+L111</f>
        <v/>
      </c>
      <c r="N111" s="16">
        <f>M111/E111</f>
        <v/>
      </c>
      <c r="O111" s="16">
        <f>N111*3.305785</f>
        <v/>
      </c>
      <c r="P111" s="14" t="n"/>
      <c r="Q111" s="14" t="n"/>
      <c r="R111" s="14" t="n"/>
      <c r="S111" s="17" t="n"/>
      <c r="T111" s="18" t="n"/>
      <c r="U111" s="18" t="n"/>
    </row>
    <row r="112">
      <c r="A112" s="5" t="inlineStr">
        <is>
          <t>見本コート香呑</t>
        </is>
      </c>
      <c r="B112" s="7" t="inlineStr">
        <is>
          <t>マンション 4階建</t>
        </is>
      </c>
      <c r="C112" s="7" t="inlineStr">
        <is>
          <t>名古屋市西区香呑町四丁目</t>
        </is>
      </c>
      <c r="D112" s="9" t="inlineStr">
        <is>
          <t>1K</t>
        </is>
      </c>
      <c r="E112" s="10" t="n">
        <v>26.1</v>
      </c>
      <c r="F112" s="11">
        <f>E112/3.305785</f>
        <v/>
      </c>
      <c r="G112" s="12" t="n">
        <v>11</v>
      </c>
      <c r="H112" s="13" t="n">
        <v>17</v>
      </c>
      <c r="I112" s="9" t="n">
        <v>4</v>
      </c>
      <c r="J112" s="14" t="n"/>
      <c r="K112" s="15" t="n">
        <v>55000</v>
      </c>
      <c r="L112" s="16" t="n">
        <v>3000</v>
      </c>
      <c r="M112" s="15">
        <f>K112+L112</f>
        <v/>
      </c>
      <c r="N112" s="16">
        <f>M112/E112</f>
        <v/>
      </c>
      <c r="O112" s="16">
        <f>N112*3.305785</f>
        <v/>
      </c>
      <c r="P112" s="14" t="n"/>
      <c r="Q112" s="14" t="n"/>
      <c r="R112" s="14" t="n"/>
      <c r="S112" s="17" t="n"/>
      <c r="T112" s="18" t="n"/>
      <c r="U112" s="18" t="n"/>
    </row>
    <row r="113">
      <c r="A113" s="5" t="inlineStr">
        <is>
          <t>見本ヴィラ児玉</t>
        </is>
      </c>
      <c r="B113" s="7" t="inlineStr">
        <is>
          <t>アパート 3階建</t>
        </is>
      </c>
      <c r="C113" s="7" t="inlineStr">
        <is>
          <t>名古屋市西区児玉三丁目</t>
        </is>
      </c>
      <c r="D113" s="9" t="inlineStr">
        <is>
          <t>1K</t>
        </is>
      </c>
      <c r="E113" s="10" t="n">
        <v>25.8</v>
      </c>
      <c r="F113" s="11">
        <f>E113/3.305785</f>
        <v/>
      </c>
      <c r="G113" s="12" t="n">
        <v>7</v>
      </c>
      <c r="H113" s="13" t="n">
        <v>14</v>
      </c>
      <c r="I113" s="9" t="n">
        <v>1</v>
      </c>
      <c r="J113" s="14" t="n"/>
      <c r="K113" s="15" t="n">
        <v>56000</v>
      </c>
      <c r="L113" s="16" t="n">
        <v>3000</v>
      </c>
      <c r="M113" s="15">
        <f>K113+L113</f>
        <v/>
      </c>
      <c r="N113" s="16">
        <f>M113/E113</f>
        <v/>
      </c>
      <c r="O113" s="16">
        <f>N113*3.305785</f>
        <v/>
      </c>
      <c r="P113" s="14" t="n"/>
      <c r="Q113" s="14" t="n"/>
      <c r="R113" s="14" t="n"/>
      <c r="S113" s="17" t="n"/>
      <c r="T113" s="18" t="n"/>
      <c r="U113" s="18" t="n"/>
    </row>
    <row r="114">
      <c r="A114" s="5" t="inlineStr">
        <is>
          <t>見本レジデンス押切</t>
        </is>
      </c>
      <c r="B114" s="7" t="inlineStr">
        <is>
          <t>マンション 5階建</t>
        </is>
      </c>
      <c r="C114" s="7" t="inlineStr">
        <is>
          <t>名古屋市西区押切二丁目</t>
        </is>
      </c>
      <c r="D114" s="9" t="inlineStr">
        <is>
          <t>1K</t>
        </is>
      </c>
      <c r="E114" s="10" t="n">
        <v>25.6</v>
      </c>
      <c r="F114" s="11">
        <f>E114/3.305785</f>
        <v/>
      </c>
      <c r="G114" s="12" t="n">
        <v>14</v>
      </c>
      <c r="H114" s="13" t="n">
        <v>15</v>
      </c>
      <c r="I114" s="9" t="n">
        <v>4</v>
      </c>
      <c r="J114" s="14" t="n"/>
      <c r="K114" s="15" t="n">
        <v>56500</v>
      </c>
      <c r="L114" s="16" t="n">
        <v>3000</v>
      </c>
      <c r="M114" s="15">
        <f>K114+L114</f>
        <v/>
      </c>
      <c r="N114" s="16">
        <f>M114/E114</f>
        <v/>
      </c>
      <c r="O114" s="16">
        <f>N114*3.305785</f>
        <v/>
      </c>
      <c r="P114" s="14" t="n"/>
      <c r="Q114" s="14" t="n"/>
      <c r="R114" s="14" t="n"/>
      <c r="S114" s="17" t="n"/>
      <c r="T114" s="18" t="n"/>
      <c r="U114" s="18" t="n"/>
    </row>
    <row r="115">
      <c r="A115" s="5" t="inlineStr">
        <is>
          <t>見本ヴィラ児玉</t>
        </is>
      </c>
      <c r="B115" s="7" t="inlineStr">
        <is>
          <t>アパート 3階建</t>
        </is>
      </c>
      <c r="C115" s="7" t="inlineStr">
        <is>
          <t>名古屋市西区児玉三丁目</t>
        </is>
      </c>
      <c r="D115" s="9" t="inlineStr">
        <is>
          <t>1K</t>
        </is>
      </c>
      <c r="E115" s="10" t="n">
        <v>25.8</v>
      </c>
      <c r="F115" s="11">
        <f>E115/3.305785</f>
        <v/>
      </c>
      <c r="G115" s="12" t="n">
        <v>7</v>
      </c>
      <c r="H115" s="13" t="n">
        <v>14</v>
      </c>
      <c r="I115" s="9" t="n">
        <v>2</v>
      </c>
      <c r="J115" s="14" t="n"/>
      <c r="K115" s="15" t="n">
        <v>57000</v>
      </c>
      <c r="L115" s="16" t="n">
        <v>3000</v>
      </c>
      <c r="M115" s="15">
        <f>K115+L115</f>
        <v/>
      </c>
      <c r="N115" s="16">
        <f>M115/E115</f>
        <v/>
      </c>
      <c r="O115" s="16">
        <f>N115*3.305785</f>
        <v/>
      </c>
      <c r="P115" s="14" t="n"/>
      <c r="Q115" s="14" t="n"/>
      <c r="R115" s="14" t="n"/>
      <c r="S115" s="17" t="n"/>
      <c r="T115" s="18" t="n"/>
      <c r="U115" s="18" t="n"/>
    </row>
    <row r="116">
      <c r="A116" s="5" t="inlineStr">
        <is>
          <t>見本メゾン城西</t>
        </is>
      </c>
      <c r="B116" s="7" t="inlineStr">
        <is>
          <t>アパート 3階建</t>
        </is>
      </c>
      <c r="C116" s="7" t="inlineStr">
        <is>
          <t>名古屋市西区城西四丁目</t>
        </is>
      </c>
      <c r="D116" s="9" t="inlineStr">
        <is>
          <t>1K</t>
        </is>
      </c>
      <c r="E116" s="10" t="n">
        <v>26.5</v>
      </c>
      <c r="F116" s="11">
        <f>E116/3.305785</f>
        <v/>
      </c>
      <c r="G116" s="12" t="n">
        <v>9</v>
      </c>
      <c r="H116" s="13" t="n">
        <v>13</v>
      </c>
      <c r="I116" s="9" t="n">
        <v>1</v>
      </c>
      <c r="J116" s="14" t="n"/>
      <c r="K116" s="15" t="n">
        <v>57500</v>
      </c>
      <c r="L116" s="16" t="n">
        <v>3000</v>
      </c>
      <c r="M116" s="15">
        <f>K116+L116</f>
        <v/>
      </c>
      <c r="N116" s="16">
        <f>M116/E116</f>
        <v/>
      </c>
      <c r="O116" s="16">
        <f>N116*3.305785</f>
        <v/>
      </c>
      <c r="P116" s="14" t="n"/>
      <c r="Q116" s="14" t="n"/>
      <c r="R116" s="14" t="n"/>
      <c r="S116" s="17" t="n"/>
      <c r="T116" s="18" t="n"/>
      <c r="U116" s="18" t="n"/>
    </row>
    <row r="117">
      <c r="A117" s="5" t="inlineStr">
        <is>
          <t>見本コート浄心</t>
        </is>
      </c>
      <c r="B117" s="7" t="inlineStr">
        <is>
          <t>マンション 5階建</t>
        </is>
      </c>
      <c r="C117" s="7" t="inlineStr">
        <is>
          <t>名古屋市西区名西一丁目</t>
        </is>
      </c>
      <c r="D117" s="9" t="inlineStr">
        <is>
          <t>1K</t>
        </is>
      </c>
      <c r="E117" s="10" t="n">
        <v>25.2</v>
      </c>
      <c r="F117" s="11">
        <f>E117/3.305785</f>
        <v/>
      </c>
      <c r="G117" s="12" t="n">
        <v>12</v>
      </c>
      <c r="H117" s="13" t="n">
        <v>8</v>
      </c>
      <c r="I117" s="9" t="n">
        <v>2</v>
      </c>
      <c r="J117" s="14" t="n"/>
      <c r="K117" s="15" t="n">
        <v>58000</v>
      </c>
      <c r="L117" s="16" t="n">
        <v>3000</v>
      </c>
      <c r="M117" s="15">
        <f>K117+L117</f>
        <v/>
      </c>
      <c r="N117" s="16">
        <f>M117/E117</f>
        <v/>
      </c>
      <c r="O117" s="16">
        <f>N117*3.305785</f>
        <v/>
      </c>
      <c r="P117" s="14" t="n"/>
      <c r="Q117" s="14" t="n"/>
      <c r="R117" s="14" t="n"/>
      <c r="S117" s="17" t="n"/>
      <c r="T117" s="18" t="n"/>
      <c r="U117" s="18" t="n"/>
    </row>
    <row r="118">
      <c r="A118" s="5" t="inlineStr">
        <is>
          <t>見本メゾン城西</t>
        </is>
      </c>
      <c r="B118" s="7" t="inlineStr">
        <is>
          <t>アパート 3階建</t>
        </is>
      </c>
      <c r="C118" s="7" t="inlineStr">
        <is>
          <t>名古屋市西区城西四丁目</t>
        </is>
      </c>
      <c r="D118" s="9" t="inlineStr">
        <is>
          <t>1K</t>
        </is>
      </c>
      <c r="E118" s="10" t="n">
        <v>26.5</v>
      </c>
      <c r="F118" s="11">
        <f>E118/3.305785</f>
        <v/>
      </c>
      <c r="G118" s="12" t="n">
        <v>9</v>
      </c>
      <c r="H118" s="13" t="n">
        <v>13</v>
      </c>
      <c r="I118" s="9" t="n">
        <v>3</v>
      </c>
      <c r="J118" s="14" t="n"/>
      <c r="K118" s="15" t="n">
        <v>58500</v>
      </c>
      <c r="L118" s="16" t="n">
        <v>3000</v>
      </c>
      <c r="M118" s="15">
        <f>K118+L118</f>
        <v/>
      </c>
      <c r="N118" s="16">
        <f>M118/E118</f>
        <v/>
      </c>
      <c r="O118" s="16">
        <f>N118*3.305785</f>
        <v/>
      </c>
      <c r="P118" s="14" t="n"/>
      <c r="Q118" s="14" t="n"/>
      <c r="R118" s="14" t="n"/>
      <c r="S118" s="17" t="n"/>
      <c r="T118" s="18" t="n"/>
      <c r="U118" s="18" t="n"/>
    </row>
    <row r="119">
      <c r="A119" s="5" t="inlineStr">
        <is>
          <t>見本コート浄心</t>
        </is>
      </c>
      <c r="B119" s="7" t="inlineStr">
        <is>
          <t>マンション 5階建</t>
        </is>
      </c>
      <c r="C119" s="7" t="inlineStr">
        <is>
          <t>名古屋市西区名西一丁目</t>
        </is>
      </c>
      <c r="D119" s="9" t="inlineStr">
        <is>
          <t>1K</t>
        </is>
      </c>
      <c r="E119" s="10" t="n">
        <v>25.2</v>
      </c>
      <c r="F119" s="11">
        <f>E119/3.305785</f>
        <v/>
      </c>
      <c r="G119" s="12" t="n">
        <v>12</v>
      </c>
      <c r="H119" s="13" t="n">
        <v>8</v>
      </c>
      <c r="I119" s="9" t="n">
        <v>3</v>
      </c>
      <c r="J119" s="14" t="n"/>
      <c r="K119" s="15" t="n">
        <v>59000</v>
      </c>
      <c r="L119" s="16" t="n">
        <v>3000</v>
      </c>
      <c r="M119" s="15">
        <f>K119+L119</f>
        <v/>
      </c>
      <c r="N119" s="16">
        <f>M119/E119</f>
        <v/>
      </c>
      <c r="O119" s="16">
        <f>N119*3.305785</f>
        <v/>
      </c>
      <c r="P119" s="14" t="n"/>
      <c r="Q119" s="14" t="n"/>
      <c r="R119" s="14" t="n"/>
      <c r="S119" s="17" t="n"/>
      <c r="T119" s="18" t="n"/>
      <c r="U119" s="18" t="n"/>
    </row>
    <row r="120">
      <c r="A120" s="5" t="inlineStr">
        <is>
          <t>見本コート浄心</t>
        </is>
      </c>
      <c r="B120" s="7" t="inlineStr">
        <is>
          <t>マンション 5階建</t>
        </is>
      </c>
      <c r="C120" s="7" t="inlineStr">
        <is>
          <t>名古屋市西区名西一丁目</t>
        </is>
      </c>
      <c r="D120" s="9" t="inlineStr">
        <is>
          <t>1K</t>
        </is>
      </c>
      <c r="E120" s="10" t="n">
        <v>26</v>
      </c>
      <c r="F120" s="11">
        <f>E120/3.305785</f>
        <v/>
      </c>
      <c r="G120" s="12" t="n">
        <v>12</v>
      </c>
      <c r="H120" s="13" t="n">
        <v>8</v>
      </c>
      <c r="I120" s="9" t="n">
        <v>4</v>
      </c>
      <c r="J120" s="14" t="n"/>
      <c r="K120" s="15" t="n">
        <v>60500</v>
      </c>
      <c r="L120" s="16" t="n">
        <v>3000</v>
      </c>
      <c r="M120" s="15">
        <f>K120+L120</f>
        <v/>
      </c>
      <c r="N120" s="16">
        <f>M120/E120</f>
        <v/>
      </c>
      <c r="O120" s="16">
        <f>N120*3.305785</f>
        <v/>
      </c>
      <c r="P120" s="14" t="n"/>
      <c r="Q120" s="14" t="n"/>
      <c r="R120" s="14" t="n"/>
      <c r="S120" s="17" t="n"/>
      <c r="T120" s="18" t="n"/>
      <c r="U120" s="18" t="n"/>
    </row>
    <row r="121">
      <c r="A121" s="5" t="inlineStr">
        <is>
          <t>見本プラザ庄内通</t>
        </is>
      </c>
      <c r="B121" s="7" t="inlineStr">
        <is>
          <t>マンション 7階建</t>
        </is>
      </c>
      <c r="C121" s="7" t="inlineStr">
        <is>
          <t>名古屋市西区庄内通三丁目</t>
        </is>
      </c>
      <c r="D121" s="9" t="inlineStr">
        <is>
          <t>1K</t>
        </is>
      </c>
      <c r="E121" s="10" t="n">
        <v>30.1</v>
      </c>
      <c r="F121" s="11">
        <f>E121/3.305785</f>
        <v/>
      </c>
      <c r="G121" s="12" t="n">
        <v>20</v>
      </c>
      <c r="H121" s="13" t="n">
        <v>6</v>
      </c>
      <c r="I121" s="9" t="n">
        <v>3</v>
      </c>
      <c r="J121" s="14" t="n"/>
      <c r="K121" s="15" t="n">
        <v>61000</v>
      </c>
      <c r="L121" s="16" t="n">
        <v>3000</v>
      </c>
      <c r="M121" s="15">
        <f>K121+L121</f>
        <v/>
      </c>
      <c r="N121" s="16">
        <f>M121/E121</f>
        <v/>
      </c>
      <c r="O121" s="16">
        <f>N121*3.305785</f>
        <v/>
      </c>
      <c r="P121" s="14" t="n"/>
      <c r="Q121" s="14" t="n"/>
      <c r="R121" s="14" t="n"/>
      <c r="S121" s="17" t="n"/>
      <c r="T121" s="18" t="n"/>
      <c r="U121" s="18" t="n"/>
    </row>
    <row r="122">
      <c r="A122" s="19" t="inlineStr">
        <is>
          <t>★見本ハイツ（本物件）</t>
        </is>
      </c>
      <c r="B122" s="19" t="inlineStr">
        <is>
          <t>マンション 5階建</t>
        </is>
      </c>
      <c r="C122" s="19" t="inlineStr">
        <is>
          <t>名古屋市西区名西二丁目</t>
        </is>
      </c>
      <c r="D122" s="20" t="inlineStr">
        <is>
          <t>1K</t>
        </is>
      </c>
      <c r="E122" s="21" t="n">
        <v>25.5</v>
      </c>
      <c r="F122" s="21">
        <f>E122/3.305785</f>
        <v/>
      </c>
      <c r="G122" s="22" t="n">
        <v>19</v>
      </c>
      <c r="H122" s="23" t="n">
        <v>12</v>
      </c>
      <c r="I122" s="24" t="n"/>
      <c r="J122" s="24" t="n"/>
      <c r="K122" s="25" t="n">
        <v>64000</v>
      </c>
      <c r="L122" s="25" t="n">
        <v>3000</v>
      </c>
      <c r="M122" s="25">
        <f>K122+L122</f>
        <v/>
      </c>
      <c r="N122" s="25">
        <f>M122/E122</f>
        <v/>
      </c>
      <c r="O122" s="25">
        <f>N122*3.305785</f>
        <v/>
      </c>
      <c r="P122" s="24" t="n"/>
      <c r="Q122" s="24" t="n"/>
      <c r="R122" s="24" t="n"/>
      <c r="S122" s="26" t="n"/>
      <c r="T122" s="27" t="n"/>
      <c r="U122" s="27" t="n"/>
    </row>
    <row r="123">
      <c r="A123" s="5" t="inlineStr">
        <is>
          <t>見本レジデンス名西</t>
        </is>
      </c>
      <c r="B123" s="7" t="inlineStr">
        <is>
          <t>マンション 4階建</t>
        </is>
      </c>
      <c r="C123" s="7" t="inlineStr">
        <is>
          <t>名古屋市西区名西二丁目</t>
        </is>
      </c>
      <c r="D123" s="9" t="inlineStr">
        <is>
          <t>1K</t>
        </is>
      </c>
      <c r="E123" s="10" t="n">
        <v>27.8</v>
      </c>
      <c r="F123" s="11">
        <f>E123/3.305785</f>
        <v/>
      </c>
      <c r="G123" s="12" t="n">
        <v>6</v>
      </c>
      <c r="H123" s="13" t="n">
        <v>10</v>
      </c>
      <c r="I123" s="9" t="n">
        <v>2</v>
      </c>
      <c r="J123" s="14" t="n"/>
      <c r="K123" s="15" t="n">
        <v>66000</v>
      </c>
      <c r="L123" s="16" t="n">
        <v>4000</v>
      </c>
      <c r="M123" s="15">
        <f>K123+L123</f>
        <v/>
      </c>
      <c r="N123" s="16">
        <f>M123/E123</f>
        <v/>
      </c>
      <c r="O123" s="16">
        <f>N123*3.305785</f>
        <v/>
      </c>
      <c r="P123" s="14" t="n"/>
      <c r="Q123" s="14" t="n"/>
      <c r="R123" s="14" t="n"/>
      <c r="S123" s="17" t="n"/>
      <c r="T123" s="18" t="n"/>
      <c r="U123" s="18" t="n"/>
    </row>
    <row r="124">
      <c r="A124" s="5" t="inlineStr">
        <is>
          <t>見本レジデンス名西</t>
        </is>
      </c>
      <c r="B124" s="7" t="inlineStr">
        <is>
          <t>マンション 4階建</t>
        </is>
      </c>
      <c r="C124" s="7" t="inlineStr">
        <is>
          <t>名古屋市西区名西二丁目</t>
        </is>
      </c>
      <c r="D124" s="9" t="inlineStr">
        <is>
          <t>1K</t>
        </is>
      </c>
      <c r="E124" s="10" t="n">
        <v>27.8</v>
      </c>
      <c r="F124" s="11">
        <f>E124/3.305785</f>
        <v/>
      </c>
      <c r="G124" s="12" t="n">
        <v>6</v>
      </c>
      <c r="H124" s="13" t="n">
        <v>10</v>
      </c>
      <c r="I124" s="9" t="n">
        <v>3</v>
      </c>
      <c r="J124" s="14" t="n"/>
      <c r="K124" s="15" t="n">
        <v>67000</v>
      </c>
      <c r="L124" s="16" t="n">
        <v>4000</v>
      </c>
      <c r="M124" s="15">
        <f>K124+L124</f>
        <v/>
      </c>
      <c r="N124" s="16">
        <f>M124/E124</f>
        <v/>
      </c>
      <c r="O124" s="16">
        <f>N124*3.305785</f>
        <v/>
      </c>
      <c r="P124" s="14" t="n"/>
      <c r="Q124" s="14" t="n"/>
      <c r="R124" s="14" t="n"/>
      <c r="S124" s="17" t="n"/>
      <c r="T124" s="18" t="n"/>
      <c r="U124" s="18" t="n"/>
    </row>
    <row r="125">
      <c r="A125" s="5" t="inlineStr">
        <is>
          <t>見本パレス新道</t>
        </is>
      </c>
      <c r="B125" s="7" t="inlineStr">
        <is>
          <t>マンション 8階建</t>
        </is>
      </c>
      <c r="C125" s="7" t="inlineStr">
        <is>
          <t>名古屋市西区新道一丁目</t>
        </is>
      </c>
      <c r="D125" s="9" t="inlineStr">
        <is>
          <t>1K</t>
        </is>
      </c>
      <c r="E125" s="10" t="n">
        <v>27.2</v>
      </c>
      <c r="F125" s="11">
        <f>E125/3.305785</f>
        <v/>
      </c>
      <c r="G125" s="12" t="n">
        <v>2</v>
      </c>
      <c r="H125" s="13" t="n">
        <v>12</v>
      </c>
      <c r="I125" s="9" t="n">
        <v>6</v>
      </c>
      <c r="J125" s="14" t="n"/>
      <c r="K125" s="15" t="n">
        <v>68000</v>
      </c>
      <c r="L125" s="16" t="n">
        <v>4500</v>
      </c>
      <c r="M125" s="15">
        <f>K125+L125</f>
        <v/>
      </c>
      <c r="N125" s="16">
        <f>M125/E125</f>
        <v/>
      </c>
      <c r="O125" s="16">
        <f>N125*3.305785</f>
        <v/>
      </c>
      <c r="P125" s="14" t="n"/>
      <c r="Q125" s="14" t="n"/>
      <c r="R125" s="14" t="n"/>
      <c r="S125" s="17" t="n"/>
      <c r="T125" s="18" t="n"/>
      <c r="U125" s="18" t="n"/>
    </row>
    <row r="126">
      <c r="A126" s="5" t="inlineStr">
        <is>
          <t>見本パレス新道</t>
        </is>
      </c>
      <c r="B126" s="7" t="inlineStr">
        <is>
          <t>マンション 8階建</t>
        </is>
      </c>
      <c r="C126" s="7" t="inlineStr">
        <is>
          <t>名古屋市西区新道一丁目</t>
        </is>
      </c>
      <c r="D126" s="9" t="inlineStr">
        <is>
          <t>1K</t>
        </is>
      </c>
      <c r="E126" s="10" t="n">
        <v>27.2</v>
      </c>
      <c r="F126" s="11">
        <f>E126/3.305785</f>
        <v/>
      </c>
      <c r="G126" s="12" t="n">
        <v>2</v>
      </c>
      <c r="H126" s="13" t="n">
        <v>12</v>
      </c>
      <c r="I126" s="9" t="n">
        <v>7</v>
      </c>
      <c r="J126" s="14" t="n"/>
      <c r="K126" s="15" t="n">
        <v>69000</v>
      </c>
      <c r="L126" s="16" t="n">
        <v>4500</v>
      </c>
      <c r="M126" s="15">
        <f>K126+L126</f>
        <v/>
      </c>
      <c r="N126" s="16">
        <f>M126/E126</f>
        <v/>
      </c>
      <c r="O126" s="16">
        <f>N126*3.305785</f>
        <v/>
      </c>
      <c r="P126" s="14" t="n"/>
      <c r="Q126" s="14" t="n"/>
      <c r="R126" s="14" t="n"/>
      <c r="S126" s="17" t="n"/>
      <c r="T126" s="18" t="n"/>
      <c r="U126" s="18" t="n"/>
    </row>
    <row r="127">
      <c r="A127" s="5" t="inlineStr">
        <is>
          <t>見本ガーデン上名古屋</t>
        </is>
      </c>
      <c r="B127" s="7" t="inlineStr">
        <is>
          <t>マンション 6階建</t>
        </is>
      </c>
      <c r="C127" s="7" t="inlineStr">
        <is>
          <t>名古屋市西区上名古屋二丁目</t>
        </is>
      </c>
      <c r="D127" s="9" t="inlineStr">
        <is>
          <t>1K</t>
        </is>
      </c>
      <c r="E127" s="10" t="n">
        <v>26.3</v>
      </c>
      <c r="F127" s="11">
        <f>E127/3.305785</f>
        <v/>
      </c>
      <c r="G127" s="12" t="n">
        <v>4</v>
      </c>
      <c r="H127" s="13" t="n">
        <v>7</v>
      </c>
      <c r="I127" s="9" t="n">
        <v>4</v>
      </c>
      <c r="J127" s="14" t="n"/>
      <c r="K127" s="15" t="n">
        <v>69000</v>
      </c>
      <c r="L127" s="16" t="n">
        <v>5000</v>
      </c>
      <c r="M127" s="15">
        <f>K127+L127</f>
        <v/>
      </c>
      <c r="N127" s="16">
        <f>M127/E127</f>
        <v/>
      </c>
      <c r="O127" s="16">
        <f>N127*3.305785</f>
        <v/>
      </c>
      <c r="P127" s="14" t="n"/>
      <c r="Q127" s="14" t="n"/>
      <c r="R127" s="14" t="n"/>
      <c r="S127" s="17" t="n"/>
      <c r="T127" s="18" t="n"/>
      <c r="U127" s="18" t="n"/>
    </row>
    <row r="128">
      <c r="A128" s="5" t="inlineStr">
        <is>
          <t>見本ガーデン上名古屋</t>
        </is>
      </c>
      <c r="B128" s="7" t="inlineStr">
        <is>
          <t>マンション 6階建</t>
        </is>
      </c>
      <c r="C128" s="7" t="inlineStr">
        <is>
          <t>名古屋市西区上名古屋二丁目</t>
        </is>
      </c>
      <c r="D128" s="9" t="inlineStr">
        <is>
          <t>1K</t>
        </is>
      </c>
      <c r="E128" s="10" t="n">
        <v>26.3</v>
      </c>
      <c r="F128" s="11">
        <f>E128/3.305785</f>
        <v/>
      </c>
      <c r="G128" s="12" t="n">
        <v>4</v>
      </c>
      <c r="H128" s="13" t="n">
        <v>7</v>
      </c>
      <c r="I128" s="9" t="n">
        <v>5</v>
      </c>
      <c r="J128" s="14" t="n"/>
      <c r="K128" s="15" t="n">
        <v>70000</v>
      </c>
      <c r="L128" s="16" t="n">
        <v>5000</v>
      </c>
      <c r="M128" s="15">
        <f>K128+L128</f>
        <v/>
      </c>
      <c r="N128" s="16">
        <f>M128/E128</f>
        <v/>
      </c>
      <c r="O128" s="16">
        <f>N128*3.305785</f>
        <v/>
      </c>
      <c r="P128" s="14" t="n"/>
      <c r="Q128" s="14" t="n"/>
      <c r="R128" s="14" t="n"/>
      <c r="S128" s="17" t="n"/>
      <c r="T128" s="18" t="n"/>
      <c r="U128" s="18" t="n"/>
    </row>
    <row r="129">
      <c r="A129" s="5" t="inlineStr">
        <is>
          <t>見本タワー浄心</t>
        </is>
      </c>
      <c r="B129" s="7" t="inlineStr">
        <is>
          <t>マンション 10階建</t>
        </is>
      </c>
      <c r="C129" s="7" t="inlineStr">
        <is>
          <t>名古屋市西区浄心一丁目</t>
        </is>
      </c>
      <c r="D129" s="9" t="inlineStr">
        <is>
          <t>1K</t>
        </is>
      </c>
      <c r="E129" s="10" t="n">
        <v>28.4</v>
      </c>
      <c r="F129" s="11">
        <f>E129/3.305785</f>
        <v/>
      </c>
      <c r="G129" s="12" t="n">
        <v>3</v>
      </c>
      <c r="H129" s="13" t="n">
        <v>5</v>
      </c>
      <c r="I129" s="9" t="n">
        <v>2</v>
      </c>
      <c r="J129" s="14" t="n"/>
      <c r="K129" s="15" t="n">
        <v>72000</v>
      </c>
      <c r="L129" s="16" t="n">
        <v>5000</v>
      </c>
      <c r="M129" s="15">
        <f>K129+L129</f>
        <v/>
      </c>
      <c r="N129" s="16">
        <f>M129/E129</f>
        <v/>
      </c>
      <c r="O129" s="16">
        <f>N129*3.305785</f>
        <v/>
      </c>
      <c r="P129" s="14" t="n"/>
      <c r="Q129" s="14" t="n"/>
      <c r="R129" s="14" t="n"/>
      <c r="S129" s="17" t="n"/>
      <c r="T129" s="18" t="n"/>
      <c r="U129" s="18" t="n"/>
    </row>
    <row r="130">
      <c r="A130" s="5" t="inlineStr">
        <is>
          <t>見本タワー浄心</t>
        </is>
      </c>
      <c r="B130" s="7" t="inlineStr">
        <is>
          <t>マンション 10階建</t>
        </is>
      </c>
      <c r="C130" s="7" t="inlineStr">
        <is>
          <t>名古屋市西区浄心一丁目</t>
        </is>
      </c>
      <c r="D130" s="9" t="inlineStr">
        <is>
          <t>1K</t>
        </is>
      </c>
      <c r="E130" s="10" t="n">
        <v>28.4</v>
      </c>
      <c r="F130" s="11">
        <f>E130/3.305785</f>
        <v/>
      </c>
      <c r="G130" s="12" t="n">
        <v>3</v>
      </c>
      <c r="H130" s="13" t="n">
        <v>5</v>
      </c>
      <c r="I130" s="9" t="n">
        <v>8</v>
      </c>
      <c r="J130" s="14" t="n"/>
      <c r="K130" s="15" t="n">
        <v>74000</v>
      </c>
      <c r="L130" s="16" t="n">
        <v>5000</v>
      </c>
      <c r="M130" s="15">
        <f>K130+L130</f>
        <v/>
      </c>
      <c r="N130" s="16">
        <f>M130/E130</f>
        <v/>
      </c>
      <c r="O130" s="16">
        <f>N130*3.305785</f>
        <v/>
      </c>
      <c r="P130" s="14" t="n"/>
      <c r="Q130" s="14" t="n"/>
      <c r="R130" s="14" t="n"/>
      <c r="S130" s="17" t="n"/>
      <c r="T130" s="18" t="n"/>
      <c r="U130" s="18" t="n"/>
    </row>
    <row r="132">
      <c r="A132" s="28" t="inlineStr">
        <is>
          <t>事例の分布（本物件は含みません）</t>
        </is>
      </c>
      <c r="M132" s="29" t="inlineStr">
        <is>
          <t>賃料＋管理費（円）</t>
        </is>
      </c>
      <c r="N132" s="29" t="inlineStr">
        <is>
          <t>㎡単価（円）</t>
        </is>
      </c>
      <c r="O132" s="29" t="inlineStr">
        <is>
          <t>坪単価（円）</t>
        </is>
      </c>
    </row>
    <row r="133">
      <c r="A133" s="30" t="inlineStr">
        <is>
          <t>件数（室）</t>
        </is>
      </c>
      <c r="L133" s="31" t="inlineStr">
        <is>
          <t>件数（室）</t>
        </is>
      </c>
      <c r="M133" s="32">
        <f>COUNT((M80:M121,M123:M130))</f>
        <v/>
      </c>
      <c r="N133" s="32">
        <f>COUNT((N80:N121,N123:N130))</f>
        <v/>
      </c>
      <c r="O133" s="32">
        <f>COUNT((O80:O121,O123:O130))</f>
        <v/>
      </c>
    </row>
    <row r="134">
      <c r="A134" s="30" t="inlineStr">
        <is>
          <t>最低</t>
        </is>
      </c>
      <c r="L134" s="31" t="inlineStr">
        <is>
          <t>最低</t>
        </is>
      </c>
      <c r="M134" s="16">
        <f>MIN((M80:M121,M123:M130))</f>
        <v/>
      </c>
      <c r="N134" s="16">
        <f>MIN((N80:N121,N123:N130))</f>
        <v/>
      </c>
      <c r="O134" s="16">
        <f>MIN((O80:O121,O123:O130))</f>
        <v/>
      </c>
    </row>
    <row r="135">
      <c r="A135" s="30" t="inlineStr">
        <is>
          <t>p25</t>
        </is>
      </c>
      <c r="L135" s="31" t="inlineStr">
        <is>
          <t>p25</t>
        </is>
      </c>
      <c r="M135" s="16">
        <f>_xlfn.PERCENTILE.INC((M80:M121,M123:M130),0.25)</f>
        <v/>
      </c>
      <c r="N135" s="16">
        <f>_xlfn.PERCENTILE.INC((N80:N121,N123:N130),0.25)</f>
        <v/>
      </c>
      <c r="O135" s="16">
        <f>_xlfn.PERCENTILE.INC((O80:O121,O123:O130),0.25)</f>
        <v/>
      </c>
    </row>
    <row r="136">
      <c r="A136" s="30" t="inlineStr">
        <is>
          <t>中央値</t>
        </is>
      </c>
      <c r="L136" s="31" t="inlineStr">
        <is>
          <t>中央値</t>
        </is>
      </c>
      <c r="M136" s="16">
        <f>MEDIAN((M80:M121,M123:M130))</f>
        <v/>
      </c>
      <c r="N136" s="16">
        <f>MEDIAN((N80:N121,N123:N130))</f>
        <v/>
      </c>
      <c r="O136" s="16">
        <f>MEDIAN((O80:O121,O123:O130))</f>
        <v/>
      </c>
    </row>
    <row r="137">
      <c r="A137" s="30" t="inlineStr">
        <is>
          <t>p75</t>
        </is>
      </c>
      <c r="L137" s="31" t="inlineStr">
        <is>
          <t>p75</t>
        </is>
      </c>
      <c r="M137" s="16">
        <f>_xlfn.PERCENTILE.INC((M80:M121,M123:M130),0.75)</f>
        <v/>
      </c>
      <c r="N137" s="16">
        <f>_xlfn.PERCENTILE.INC((N80:N121,N123:N130),0.75)</f>
        <v/>
      </c>
      <c r="O137" s="16">
        <f>_xlfn.PERCENTILE.INC((O80:O121,O123:O130),0.75)</f>
        <v/>
      </c>
    </row>
    <row r="138">
      <c r="A138" s="30" t="inlineStr">
        <is>
          <t>最高</t>
        </is>
      </c>
      <c r="L138" s="31" t="inlineStr">
        <is>
          <t>最高</t>
        </is>
      </c>
      <c r="M138" s="16">
        <f>MAX((M80:M121,M123:M130))</f>
        <v/>
      </c>
      <c r="N138" s="16">
        <f>MAX((N80:N121,N123:N130))</f>
        <v/>
      </c>
      <c r="O138" s="16">
        <f>MAX((O80:O121,O123:O130))</f>
        <v/>
      </c>
    </row>
    <row r="139">
      <c r="A139" s="30" t="inlineStr">
        <is>
          <t>平均</t>
        </is>
      </c>
      <c r="L139" s="31" t="inlineStr">
        <is>
          <t>平均</t>
        </is>
      </c>
      <c r="M139" s="16">
        <f>AVERAGE((M80:M121,M123:M130))</f>
        <v/>
      </c>
      <c r="N139" s="16">
        <f>AVERAGE((N80:N121,N123:N130))</f>
        <v/>
      </c>
      <c r="O139" s="16">
        <f>AVERAGE((O80:O121,O123:O130))</f>
        <v/>
      </c>
    </row>
    <row r="140">
      <c r="A140" s="30" t="inlineStr">
        <is>
          <t>棟数</t>
        </is>
      </c>
      <c r="L140" s="31" t="inlineStr">
        <is>
          <t>棟数</t>
        </is>
      </c>
      <c r="M140" s="32" t="n">
        <v>24</v>
      </c>
    </row>
    <row r="142">
      <c r="A142" s="3" t="inlineStr">
        <is>
          <t>③ 同じ間取りの部屋すべて（1K）</t>
        </is>
      </c>
      <c r="K142" s="3" t="inlineStr">
        <is>
          <t>事例 50室 / 24棟</t>
        </is>
      </c>
    </row>
    <row r="143">
      <c r="A143" s="7" t="inlineStr">
        <is>
          <t>並べ替え: 賃料＋管理費の少ない順。★が本物件です。</t>
        </is>
      </c>
    </row>
    <row r="144">
      <c r="A144" s="7" t="inlineStr">
        <is>
          <t>建物種別の内訳: アパート 2階建 12室 ／ アパート 3階建 8室 ／ マンション 10階建 2室 ／ マンション 4階建 10室 ／ マンション 5階建 11室 ／ マンション 6階建 2室 ／ マンション 7階建 3室 ／ マンション 8階建 2室　｜　本物件と同じ種別（マンション）の事例 30室／同じ種別・同じ階建（マンション 5階建）の事例 11室</t>
        </is>
      </c>
    </row>
    <row r="145">
      <c r="A145" s="8" t="inlineStr">
        <is>
          <t>建物名</t>
        </is>
      </c>
      <c r="B145" s="8" t="inlineStr">
        <is>
          <t>建物種別</t>
        </is>
      </c>
      <c r="C145" s="8" t="inlineStr">
        <is>
          <t>所在地</t>
        </is>
      </c>
      <c r="D145" s="8" t="inlineStr">
        <is>
          <t>間取り</t>
        </is>
      </c>
      <c r="E145" s="8" t="inlineStr">
        <is>
          <t>専有面積（㎡）</t>
        </is>
      </c>
      <c r="F145" s="8" t="inlineStr">
        <is>
          <t>専有面積（坪）</t>
        </is>
      </c>
      <c r="G145" s="8" t="inlineStr">
        <is>
          <t>築年数</t>
        </is>
      </c>
      <c r="H145" s="8" t="inlineStr">
        <is>
          <t>駅徒歩（分）</t>
        </is>
      </c>
      <c r="I145" s="8" t="inlineStr">
        <is>
          <t>部屋階数</t>
        </is>
      </c>
      <c r="J145" s="8" t="inlineStr">
        <is>
          <t>方角</t>
        </is>
      </c>
      <c r="K145" s="8" t="inlineStr">
        <is>
          <t>賃料（円）</t>
        </is>
      </c>
      <c r="L145" s="8" t="inlineStr">
        <is>
          <t>管理費（円）</t>
        </is>
      </c>
      <c r="M145" s="8" t="inlineStr">
        <is>
          <t>賃料＋管理費（円）</t>
        </is>
      </c>
      <c r="N145" s="8" t="inlineStr">
        <is>
          <t>㎡単価（円）</t>
        </is>
      </c>
      <c r="O145" s="8" t="inlineStr">
        <is>
          <t>坪単価（円）</t>
        </is>
      </c>
      <c r="P145" s="8" t="inlineStr">
        <is>
          <t>敷金</t>
        </is>
      </c>
      <c r="Q145" s="8" t="inlineStr">
        <is>
          <t>礼金</t>
        </is>
      </c>
      <c r="R145" s="8" t="inlineStr">
        <is>
          <t>情報更新日</t>
        </is>
      </c>
      <c r="S145" s="8" t="inlineStr">
        <is>
          <t>面積の印</t>
        </is>
      </c>
      <c r="T145" s="8" t="inlineStr">
        <is>
          <t>設備</t>
        </is>
      </c>
      <c r="U145" s="8" t="inlineStr">
        <is>
          <t>特記</t>
        </is>
      </c>
    </row>
    <row r="146">
      <c r="A146" s="5" t="inlineStr">
        <is>
          <t>見本アパート枇杷島</t>
        </is>
      </c>
      <c r="B146" s="7" t="inlineStr">
        <is>
          <t>アパート 2階建</t>
        </is>
      </c>
      <c r="C146" s="7" t="inlineStr">
        <is>
          <t>名古屋市西区枇杷島二丁目</t>
        </is>
      </c>
      <c r="D146" s="9" t="inlineStr">
        <is>
          <t>1K</t>
        </is>
      </c>
      <c r="E146" s="10" t="n">
        <v>22.4</v>
      </c>
      <c r="F146" s="11">
        <f>E146/3.305785</f>
        <v/>
      </c>
      <c r="G146" s="12" t="n">
        <v>46</v>
      </c>
      <c r="H146" s="13" t="n">
        <v>16</v>
      </c>
      <c r="I146" s="9" t="n">
        <v>1</v>
      </c>
      <c r="J146" s="14" t="n"/>
      <c r="K146" s="15" t="n">
        <v>34000</v>
      </c>
      <c r="L146" s="16" t="n">
        <v>1500</v>
      </c>
      <c r="M146" s="15">
        <f>K146+L146</f>
        <v/>
      </c>
      <c r="N146" s="16">
        <f>M146/E146</f>
        <v/>
      </c>
      <c r="O146" s="16">
        <f>N146*3.305785</f>
        <v/>
      </c>
      <c r="P146" s="14" t="n"/>
      <c r="Q146" s="14" t="n"/>
      <c r="R146" s="14" t="n"/>
      <c r="S146" s="17" t="n"/>
      <c r="T146" s="18" t="n"/>
      <c r="U146" s="18" t="n"/>
    </row>
    <row r="147">
      <c r="A147" s="5" t="inlineStr">
        <is>
          <t>見本荘則武</t>
        </is>
      </c>
      <c r="B147" s="7" t="inlineStr">
        <is>
          <t>アパート 2階建</t>
        </is>
      </c>
      <c r="C147" s="7" t="inlineStr">
        <is>
          <t>名古屋市西区則武新町三丁目</t>
        </is>
      </c>
      <c r="D147" s="9" t="inlineStr">
        <is>
          <t>1K</t>
        </is>
      </c>
      <c r="E147" s="10" t="n">
        <v>21.8</v>
      </c>
      <c r="F147" s="11">
        <f>E147/3.305785</f>
        <v/>
      </c>
      <c r="G147" s="12" t="n">
        <v>40</v>
      </c>
      <c r="H147" s="13" t="n">
        <v>19</v>
      </c>
      <c r="I147" s="9" t="n">
        <v>1</v>
      </c>
      <c r="J147" s="14" t="n"/>
      <c r="K147" s="15" t="n">
        <v>35000</v>
      </c>
      <c r="L147" s="16" t="n">
        <v>1500</v>
      </c>
      <c r="M147" s="15">
        <f>K147+L147</f>
        <v/>
      </c>
      <c r="N147" s="16">
        <f>M147/E147</f>
        <v/>
      </c>
      <c r="O147" s="16">
        <f>N147*3.305785</f>
        <v/>
      </c>
      <c r="P147" s="14" t="n"/>
      <c r="Q147" s="14" t="n"/>
      <c r="R147" s="14" t="n"/>
      <c r="S147" s="17" t="n"/>
      <c r="T147" s="18" t="n"/>
      <c r="U147" s="18" t="n"/>
    </row>
    <row r="148">
      <c r="A148" s="5" t="inlineStr">
        <is>
          <t>見本アパート枇杷島</t>
        </is>
      </c>
      <c r="B148" s="7" t="inlineStr">
        <is>
          <t>アパート 2階建</t>
        </is>
      </c>
      <c r="C148" s="7" t="inlineStr">
        <is>
          <t>名古屋市西区枇杷島二丁目</t>
        </is>
      </c>
      <c r="D148" s="9" t="inlineStr">
        <is>
          <t>1K</t>
        </is>
      </c>
      <c r="E148" s="10" t="n">
        <v>22.4</v>
      </c>
      <c r="F148" s="11">
        <f>E148/3.305785</f>
        <v/>
      </c>
      <c r="G148" s="12" t="n">
        <v>46</v>
      </c>
      <c r="H148" s="13" t="n">
        <v>16</v>
      </c>
      <c r="I148" s="9" t="n">
        <v>2</v>
      </c>
      <c r="J148" s="14" t="n"/>
      <c r="K148" s="15" t="n">
        <v>35000</v>
      </c>
      <c r="L148" s="16" t="n">
        <v>1500</v>
      </c>
      <c r="M148" s="15">
        <f>K148+L148</f>
        <v/>
      </c>
      <c r="N148" s="16">
        <f>M148/E148</f>
        <v/>
      </c>
      <c r="O148" s="16">
        <f>N148*3.305785</f>
        <v/>
      </c>
      <c r="P148" s="14" t="n"/>
      <c r="Q148" s="14" t="n"/>
      <c r="R148" s="14" t="n"/>
      <c r="S148" s="17" t="n"/>
      <c r="T148" s="18" t="n"/>
      <c r="U148" s="18" t="n"/>
    </row>
    <row r="149">
      <c r="A149" s="5" t="inlineStr">
        <is>
          <t>見本アパート庄内</t>
        </is>
      </c>
      <c r="B149" s="7" t="inlineStr">
        <is>
          <t>アパート 2階建</t>
        </is>
      </c>
      <c r="C149" s="7" t="inlineStr">
        <is>
          <t>名古屋市西区庄内通四丁目</t>
        </is>
      </c>
      <c r="D149" s="9" t="inlineStr">
        <is>
          <t>1K</t>
        </is>
      </c>
      <c r="E149" s="10" t="n">
        <v>21.5</v>
      </c>
      <c r="F149" s="11">
        <f>E149/3.305785</f>
        <v/>
      </c>
      <c r="G149" s="12" t="n">
        <v>44</v>
      </c>
      <c r="H149" s="13" t="n">
        <v>9</v>
      </c>
      <c r="I149" s="9" t="n">
        <v>1</v>
      </c>
      <c r="J149" s="14" t="n"/>
      <c r="K149" s="15" t="n">
        <v>36000</v>
      </c>
      <c r="L149" s="16" t="n">
        <v>1500</v>
      </c>
      <c r="M149" s="15">
        <f>K149+L149</f>
        <v/>
      </c>
      <c r="N149" s="16">
        <f>M149/E149</f>
        <v/>
      </c>
      <c r="O149" s="16">
        <f>N149*3.305785</f>
        <v/>
      </c>
      <c r="P149" s="14" t="n"/>
      <c r="Q149" s="14" t="n"/>
      <c r="R149" s="14" t="n"/>
      <c r="S149" s="17" t="n"/>
      <c r="T149" s="18" t="n"/>
      <c r="U149" s="18" t="n"/>
    </row>
    <row r="150">
      <c r="A150" s="5" t="inlineStr">
        <is>
          <t>見本荘則武</t>
        </is>
      </c>
      <c r="B150" s="7" t="inlineStr">
        <is>
          <t>アパート 2階建</t>
        </is>
      </c>
      <c r="C150" s="7" t="inlineStr">
        <is>
          <t>名古屋市西区則武新町三丁目</t>
        </is>
      </c>
      <c r="D150" s="9" t="inlineStr">
        <is>
          <t>1K</t>
        </is>
      </c>
      <c r="E150" s="10" t="n">
        <v>21.8</v>
      </c>
      <c r="F150" s="11">
        <f>E150/3.305785</f>
        <v/>
      </c>
      <c r="G150" s="12" t="n">
        <v>40</v>
      </c>
      <c r="H150" s="13" t="n">
        <v>19</v>
      </c>
      <c r="I150" s="9" t="n">
        <v>2</v>
      </c>
      <c r="J150" s="14" t="n"/>
      <c r="K150" s="15" t="n">
        <v>36000</v>
      </c>
      <c r="L150" s="16" t="n">
        <v>1500</v>
      </c>
      <c r="M150" s="15">
        <f>K150+L150</f>
        <v/>
      </c>
      <c r="N150" s="16">
        <f>M150/E150</f>
        <v/>
      </c>
      <c r="O150" s="16">
        <f>N150*3.305785</f>
        <v/>
      </c>
      <c r="P150" s="14" t="n"/>
      <c r="Q150" s="14" t="n"/>
      <c r="R150" s="14" t="n"/>
      <c r="S150" s="17" t="n"/>
      <c r="T150" s="18" t="n"/>
      <c r="U150" s="18" t="n"/>
    </row>
    <row r="151">
      <c r="A151" s="5" t="inlineStr">
        <is>
          <t>見本アパート庄内</t>
        </is>
      </c>
      <c r="B151" s="7" t="inlineStr">
        <is>
          <t>アパート 2階建</t>
        </is>
      </c>
      <c r="C151" s="7" t="inlineStr">
        <is>
          <t>名古屋市西区庄内通四丁目</t>
        </is>
      </c>
      <c r="D151" s="9" t="inlineStr">
        <is>
          <t>1K</t>
        </is>
      </c>
      <c r="E151" s="10" t="n">
        <v>21.5</v>
      </c>
      <c r="F151" s="11">
        <f>E151/3.305785</f>
        <v/>
      </c>
      <c r="G151" s="12" t="n">
        <v>44</v>
      </c>
      <c r="H151" s="13" t="n">
        <v>9</v>
      </c>
      <c r="I151" s="9" t="n">
        <v>2</v>
      </c>
      <c r="J151" s="14" t="n"/>
      <c r="K151" s="15" t="n">
        <v>37000</v>
      </c>
      <c r="L151" s="16" t="n">
        <v>1500</v>
      </c>
      <c r="M151" s="15">
        <f>K151+L151</f>
        <v/>
      </c>
      <c r="N151" s="16">
        <f>M151/E151</f>
        <v/>
      </c>
      <c r="O151" s="16">
        <f>N151*3.305785</f>
        <v/>
      </c>
      <c r="P151" s="14" t="n"/>
      <c r="Q151" s="14" t="n"/>
      <c r="R151" s="14" t="n"/>
      <c r="S151" s="17" t="n"/>
      <c r="T151" s="18" t="n"/>
      <c r="U151" s="18" t="n"/>
    </row>
    <row r="152">
      <c r="A152" s="5" t="inlineStr">
        <is>
          <t>見本荘城西</t>
        </is>
      </c>
      <c r="B152" s="7" t="inlineStr">
        <is>
          <t>アパート 2階建</t>
        </is>
      </c>
      <c r="C152" s="7" t="inlineStr">
        <is>
          <t>名古屋市西区城西一丁目</t>
        </is>
      </c>
      <c r="D152" s="9" t="inlineStr">
        <is>
          <t>1K</t>
        </is>
      </c>
      <c r="E152" s="10" t="n">
        <v>22</v>
      </c>
      <c r="F152" s="11">
        <f>E152/3.305785</f>
        <v/>
      </c>
      <c r="G152" s="12" t="n">
        <v>41</v>
      </c>
      <c r="H152" s="13" t="n">
        <v>8</v>
      </c>
      <c r="I152" s="9" t="n">
        <v>1</v>
      </c>
      <c r="J152" s="14" t="n"/>
      <c r="K152" s="15" t="n">
        <v>38000</v>
      </c>
      <c r="L152" s="16" t="n">
        <v>2000</v>
      </c>
      <c r="M152" s="15">
        <f>K152+L152</f>
        <v/>
      </c>
      <c r="N152" s="16">
        <f>M152/E152</f>
        <v/>
      </c>
      <c r="O152" s="16">
        <f>N152*3.305785</f>
        <v/>
      </c>
      <c r="P152" s="14" t="n"/>
      <c r="Q152" s="14" t="n"/>
      <c r="R152" s="14" t="n"/>
      <c r="S152" s="17" t="n"/>
      <c r="T152" s="18" t="n"/>
      <c r="U152" s="18" t="n"/>
    </row>
    <row r="153">
      <c r="A153" s="5" t="inlineStr">
        <is>
          <t>見本荘城西</t>
        </is>
      </c>
      <c r="B153" s="7" t="inlineStr">
        <is>
          <t>アパート 2階建</t>
        </is>
      </c>
      <c r="C153" s="7" t="inlineStr">
        <is>
          <t>名古屋市西区城西一丁目</t>
        </is>
      </c>
      <c r="D153" s="9" t="inlineStr">
        <is>
          <t>1K</t>
        </is>
      </c>
      <c r="E153" s="10" t="n">
        <v>22</v>
      </c>
      <c r="F153" s="11">
        <f>E153/3.305785</f>
        <v/>
      </c>
      <c r="G153" s="12" t="n">
        <v>41</v>
      </c>
      <c r="H153" s="13" t="n">
        <v>8</v>
      </c>
      <c r="I153" s="9" t="n">
        <v>2</v>
      </c>
      <c r="J153" s="14" t="n"/>
      <c r="K153" s="15" t="n">
        <v>39000</v>
      </c>
      <c r="L153" s="16" t="n">
        <v>2000</v>
      </c>
      <c r="M153" s="15">
        <f>K153+L153</f>
        <v/>
      </c>
      <c r="N153" s="16">
        <f>M153/E153</f>
        <v/>
      </c>
      <c r="O153" s="16">
        <f>N153*3.305785</f>
        <v/>
      </c>
      <c r="P153" s="14" t="n"/>
      <c r="Q153" s="14" t="n"/>
      <c r="R153" s="14" t="n"/>
      <c r="S153" s="17" t="n"/>
      <c r="T153" s="18" t="n"/>
      <c r="U153" s="18" t="n"/>
    </row>
    <row r="154">
      <c r="A154" s="5" t="inlineStr">
        <is>
          <t>見本コーポ菊井</t>
        </is>
      </c>
      <c r="B154" s="7" t="inlineStr">
        <is>
          <t>アパート 2階建</t>
        </is>
      </c>
      <c r="C154" s="7" t="inlineStr">
        <is>
          <t>名古屋市西区菊井一丁目</t>
        </is>
      </c>
      <c r="D154" s="9" t="inlineStr">
        <is>
          <t>1K</t>
        </is>
      </c>
      <c r="E154" s="10" t="n">
        <v>23</v>
      </c>
      <c r="F154" s="11">
        <f>E154/3.305785</f>
        <v/>
      </c>
      <c r="G154" s="12" t="n">
        <v>31</v>
      </c>
      <c r="H154" s="13" t="n">
        <v>18</v>
      </c>
      <c r="I154" s="9" t="n">
        <v>1</v>
      </c>
      <c r="J154" s="14" t="n"/>
      <c r="K154" s="15" t="n">
        <v>41000</v>
      </c>
      <c r="L154" s="16" t="n">
        <v>2000</v>
      </c>
      <c r="M154" s="15">
        <f>K154+L154</f>
        <v/>
      </c>
      <c r="N154" s="16">
        <f>M154/E154</f>
        <v/>
      </c>
      <c r="O154" s="16">
        <f>N154*3.305785</f>
        <v/>
      </c>
      <c r="P154" s="14" t="n"/>
      <c r="Q154" s="14" t="n"/>
      <c r="R154" s="14" t="n"/>
      <c r="S154" s="17" t="n"/>
      <c r="T154" s="18" t="n"/>
      <c r="U154" s="18" t="n"/>
    </row>
    <row r="155">
      <c r="A155" s="5" t="inlineStr">
        <is>
          <t>見本コーポ菊井</t>
        </is>
      </c>
      <c r="B155" s="7" t="inlineStr">
        <is>
          <t>アパート 2階建</t>
        </is>
      </c>
      <c r="C155" s="7" t="inlineStr">
        <is>
          <t>名古屋市西区菊井一丁目</t>
        </is>
      </c>
      <c r="D155" s="9" t="inlineStr">
        <is>
          <t>1K</t>
        </is>
      </c>
      <c r="E155" s="10" t="n">
        <v>23</v>
      </c>
      <c r="F155" s="11">
        <f>E155/3.305785</f>
        <v/>
      </c>
      <c r="G155" s="12" t="n">
        <v>31</v>
      </c>
      <c r="H155" s="13" t="n">
        <v>18</v>
      </c>
      <c r="I155" s="9" t="n">
        <v>2</v>
      </c>
      <c r="J155" s="14" t="n"/>
      <c r="K155" s="15" t="n">
        <v>42000</v>
      </c>
      <c r="L155" s="16" t="n">
        <v>2000</v>
      </c>
      <c r="M155" s="15">
        <f>K155+L155</f>
        <v/>
      </c>
      <c r="N155" s="16">
        <f>M155/E155</f>
        <v/>
      </c>
      <c r="O155" s="16">
        <f>N155*3.305785</f>
        <v/>
      </c>
      <c r="P155" s="14" t="n"/>
      <c r="Q155" s="14" t="n"/>
      <c r="R155" s="14" t="n"/>
      <c r="S155" s="17" t="n"/>
      <c r="T155" s="18" t="n"/>
      <c r="U155" s="18" t="n"/>
    </row>
    <row r="156">
      <c r="A156" s="5" t="inlineStr">
        <is>
          <t>見本ビル那古野</t>
        </is>
      </c>
      <c r="B156" s="7" t="inlineStr">
        <is>
          <t>マンション 5階建</t>
        </is>
      </c>
      <c r="C156" s="7" t="inlineStr">
        <is>
          <t>名古屋市西区那古野一丁目</t>
        </is>
      </c>
      <c r="D156" s="9" t="inlineStr">
        <is>
          <t>1K</t>
        </is>
      </c>
      <c r="E156" s="10" t="n">
        <v>27</v>
      </c>
      <c r="F156" s="11">
        <f>E156/3.305785</f>
        <v/>
      </c>
      <c r="G156" s="12" t="n">
        <v>37</v>
      </c>
      <c r="H156" s="13" t="n">
        <v>14</v>
      </c>
      <c r="I156" s="9" t="n">
        <v>2</v>
      </c>
      <c r="J156" s="14" t="n"/>
      <c r="K156" s="15" t="n">
        <v>42000</v>
      </c>
      <c r="L156" s="16" t="n">
        <v>3000</v>
      </c>
      <c r="M156" s="15">
        <f>K156+L156</f>
        <v/>
      </c>
      <c r="N156" s="16">
        <f>M156/E156</f>
        <v/>
      </c>
      <c r="O156" s="16">
        <f>N156*3.305785</f>
        <v/>
      </c>
      <c r="P156" s="14" t="n"/>
      <c r="Q156" s="14" t="n"/>
      <c r="R156" s="14" t="n"/>
      <c r="S156" s="17" t="n"/>
      <c r="T156" s="18" t="n"/>
      <c r="U156" s="18" t="n"/>
    </row>
    <row r="157">
      <c r="A157" s="5" t="inlineStr">
        <is>
          <t>見本コーポ浅間</t>
        </is>
      </c>
      <c r="B157" s="7" t="inlineStr">
        <is>
          <t>アパート 3階建</t>
        </is>
      </c>
      <c r="C157" s="7" t="inlineStr">
        <is>
          <t>名古屋市西区浅間一丁目</t>
        </is>
      </c>
      <c r="D157" s="9" t="inlineStr">
        <is>
          <t>1K</t>
        </is>
      </c>
      <c r="E157" s="10" t="n">
        <v>23.8</v>
      </c>
      <c r="F157" s="11">
        <f>E157/3.305785</f>
        <v/>
      </c>
      <c r="G157" s="12" t="n">
        <v>28</v>
      </c>
      <c r="H157" s="13" t="n">
        <v>6</v>
      </c>
      <c r="I157" s="9" t="n">
        <v>1</v>
      </c>
      <c r="J157" s="14" t="n"/>
      <c r="K157" s="15" t="n">
        <v>44000</v>
      </c>
      <c r="L157" s="16" t="n">
        <v>2000</v>
      </c>
      <c r="M157" s="15">
        <f>K157+L157</f>
        <v/>
      </c>
      <c r="N157" s="16">
        <f>M157/E157</f>
        <v/>
      </c>
      <c r="O157" s="16">
        <f>N157*3.305785</f>
        <v/>
      </c>
      <c r="P157" s="14" t="n"/>
      <c r="Q157" s="14" t="n"/>
      <c r="R157" s="14" t="n"/>
      <c r="S157" s="17" t="n"/>
      <c r="T157" s="18" t="n"/>
      <c r="U157" s="18" t="n"/>
    </row>
    <row r="158">
      <c r="A158" s="5" t="inlineStr">
        <is>
          <t>見本ビル那古野</t>
        </is>
      </c>
      <c r="B158" s="7" t="inlineStr">
        <is>
          <t>マンション 5階建</t>
        </is>
      </c>
      <c r="C158" s="7" t="inlineStr">
        <is>
          <t>名古屋市西区那古野一丁目</t>
        </is>
      </c>
      <c r="D158" s="9" t="inlineStr">
        <is>
          <t>1K</t>
        </is>
      </c>
      <c r="E158" s="10" t="n">
        <v>27</v>
      </c>
      <c r="F158" s="11">
        <f>E158/3.305785</f>
        <v/>
      </c>
      <c r="G158" s="12" t="n">
        <v>37</v>
      </c>
      <c r="H158" s="13" t="n">
        <v>14</v>
      </c>
      <c r="I158" s="9" t="n">
        <v>5</v>
      </c>
      <c r="J158" s="14" t="n"/>
      <c r="K158" s="15" t="n">
        <v>43000</v>
      </c>
      <c r="L158" s="16" t="n">
        <v>3000</v>
      </c>
      <c r="M158" s="15">
        <f>K158+L158</f>
        <v/>
      </c>
      <c r="N158" s="16">
        <f>M158/E158</f>
        <v/>
      </c>
      <c r="O158" s="16">
        <f>N158*3.305785</f>
        <v/>
      </c>
      <c r="P158" s="14" t="n"/>
      <c r="Q158" s="14" t="n"/>
      <c r="R158" s="14" t="n"/>
      <c r="S158" s="17" t="n"/>
      <c r="T158" s="18" t="n"/>
      <c r="U158" s="18" t="n"/>
    </row>
    <row r="159">
      <c r="A159" s="5" t="inlineStr">
        <is>
          <t>見本コーポ浅間</t>
        </is>
      </c>
      <c r="B159" s="7" t="inlineStr">
        <is>
          <t>アパート 3階建</t>
        </is>
      </c>
      <c r="C159" s="7" t="inlineStr">
        <is>
          <t>名古屋市西区浅間一丁目</t>
        </is>
      </c>
      <c r="D159" s="9" t="inlineStr">
        <is>
          <t>1K</t>
        </is>
      </c>
      <c r="E159" s="10" t="n">
        <v>23.8</v>
      </c>
      <c r="F159" s="11">
        <f>E159/3.305785</f>
        <v/>
      </c>
      <c r="G159" s="12" t="n">
        <v>28</v>
      </c>
      <c r="H159" s="13" t="n">
        <v>6</v>
      </c>
      <c r="I159" s="9" t="n">
        <v>2</v>
      </c>
      <c r="J159" s="14" t="n"/>
      <c r="K159" s="15" t="n">
        <v>45000</v>
      </c>
      <c r="L159" s="16" t="n">
        <v>2000</v>
      </c>
      <c r="M159" s="15">
        <f>K159+L159</f>
        <v/>
      </c>
      <c r="N159" s="16">
        <f>M159/E159</f>
        <v/>
      </c>
      <c r="O159" s="16">
        <f>N159*3.305785</f>
        <v/>
      </c>
      <c r="P159" s="14" t="n"/>
      <c r="Q159" s="14" t="n"/>
      <c r="R159" s="14" t="n"/>
      <c r="S159" s="17" t="n"/>
      <c r="T159" s="18" t="n"/>
      <c r="U159" s="18" t="n"/>
    </row>
    <row r="160">
      <c r="A160" s="5" t="inlineStr">
        <is>
          <t>見本ビル浅間</t>
        </is>
      </c>
      <c r="B160" s="7" t="inlineStr">
        <is>
          <t>マンション 4階建</t>
        </is>
      </c>
      <c r="C160" s="7" t="inlineStr">
        <is>
          <t>名古屋市西区浅間二丁目</t>
        </is>
      </c>
      <c r="D160" s="9" t="inlineStr">
        <is>
          <t>1K</t>
        </is>
      </c>
      <c r="E160" s="10" t="n">
        <v>26.8</v>
      </c>
      <c r="F160" s="11">
        <f>E160/3.305785</f>
        <v/>
      </c>
      <c r="G160" s="12" t="n">
        <v>38</v>
      </c>
      <c r="H160" s="13" t="n">
        <v>5</v>
      </c>
      <c r="I160" s="9" t="n">
        <v>3</v>
      </c>
      <c r="J160" s="14" t="n"/>
      <c r="K160" s="15" t="n">
        <v>44000</v>
      </c>
      <c r="L160" s="16" t="n">
        <v>3000</v>
      </c>
      <c r="M160" s="15">
        <f>K160+L160</f>
        <v/>
      </c>
      <c r="N160" s="16">
        <f>M160/E160</f>
        <v/>
      </c>
      <c r="O160" s="16">
        <f>N160*3.305785</f>
        <v/>
      </c>
      <c r="P160" s="14" t="n"/>
      <c r="Q160" s="14" t="n"/>
      <c r="R160" s="14" t="n"/>
      <c r="S160" s="17" t="n"/>
      <c r="T160" s="18" t="n"/>
      <c r="U160" s="18" t="n"/>
    </row>
    <row r="161">
      <c r="A161" s="5" t="inlineStr">
        <is>
          <t>見本ビル浅間</t>
        </is>
      </c>
      <c r="B161" s="7" t="inlineStr">
        <is>
          <t>マンション 4階建</t>
        </is>
      </c>
      <c r="C161" s="7" t="inlineStr">
        <is>
          <t>名古屋市西区浅間二丁目</t>
        </is>
      </c>
      <c r="D161" s="9" t="inlineStr">
        <is>
          <t>1K</t>
        </is>
      </c>
      <c r="E161" s="10" t="n">
        <v>26.8</v>
      </c>
      <c r="F161" s="11">
        <f>E161/3.305785</f>
        <v/>
      </c>
      <c r="G161" s="12" t="n">
        <v>38</v>
      </c>
      <c r="H161" s="13" t="n">
        <v>5</v>
      </c>
      <c r="I161" s="9" t="n">
        <v>4</v>
      </c>
      <c r="J161" s="14" t="n"/>
      <c r="K161" s="15" t="n">
        <v>45000</v>
      </c>
      <c r="L161" s="16" t="n">
        <v>3000</v>
      </c>
      <c r="M161" s="15">
        <f>K161+L161</f>
        <v/>
      </c>
      <c r="N161" s="16">
        <f>M161/E161</f>
        <v/>
      </c>
      <c r="O161" s="16">
        <f>N161*3.305785</f>
        <v/>
      </c>
      <c r="P161" s="14" t="n"/>
      <c r="Q161" s="14" t="n"/>
      <c r="R161" s="14" t="n"/>
      <c r="S161" s="17" t="n"/>
      <c r="T161" s="18" t="n"/>
      <c r="U161" s="18" t="n"/>
    </row>
    <row r="162">
      <c r="A162" s="5" t="inlineStr">
        <is>
          <t>見本マンション天神山</t>
        </is>
      </c>
      <c r="B162" s="7" t="inlineStr">
        <is>
          <t>マンション 5階建</t>
        </is>
      </c>
      <c r="C162" s="7" t="inlineStr">
        <is>
          <t>名古屋市西区天神山町</t>
        </is>
      </c>
      <c r="D162" s="9" t="inlineStr">
        <is>
          <t>1K</t>
        </is>
      </c>
      <c r="E162" s="10" t="n">
        <v>25.3</v>
      </c>
      <c r="F162" s="11">
        <f>E162/3.305785</f>
        <v/>
      </c>
      <c r="G162" s="12" t="n">
        <v>26</v>
      </c>
      <c r="H162" s="13" t="n">
        <v>16</v>
      </c>
      <c r="I162" s="9" t="n">
        <v>2</v>
      </c>
      <c r="J162" s="14" t="n"/>
      <c r="K162" s="15" t="n">
        <v>45000</v>
      </c>
      <c r="L162" s="16" t="n">
        <v>3000</v>
      </c>
      <c r="M162" s="15">
        <f>K162+L162</f>
        <v/>
      </c>
      <c r="N162" s="16">
        <f>M162/E162</f>
        <v/>
      </c>
      <c r="O162" s="16">
        <f>N162*3.305785</f>
        <v/>
      </c>
      <c r="P162" s="14" t="n"/>
      <c r="Q162" s="14" t="n"/>
      <c r="R162" s="14" t="n"/>
      <c r="S162" s="17" t="n"/>
      <c r="T162" s="18" t="n"/>
      <c r="U162" s="18" t="n"/>
    </row>
    <row r="163">
      <c r="A163" s="5" t="inlineStr">
        <is>
          <t>見本マンション花の木</t>
        </is>
      </c>
      <c r="B163" s="7" t="inlineStr">
        <is>
          <t>マンション 5階建</t>
        </is>
      </c>
      <c r="C163" s="7" t="inlineStr">
        <is>
          <t>名古屋市西区花の木二丁目</t>
        </is>
      </c>
      <c r="D163" s="9" t="inlineStr">
        <is>
          <t>1K</t>
        </is>
      </c>
      <c r="E163" s="10" t="n">
        <v>24.2</v>
      </c>
      <c r="F163" s="11">
        <f>E163/3.305785</f>
        <v/>
      </c>
      <c r="G163" s="12" t="n">
        <v>33</v>
      </c>
      <c r="H163" s="13" t="n">
        <v>9</v>
      </c>
      <c r="I163" s="9" t="n">
        <v>2</v>
      </c>
      <c r="J163" s="14" t="n"/>
      <c r="K163" s="15" t="n">
        <v>46500</v>
      </c>
      <c r="L163" s="16" t="n">
        <v>3000</v>
      </c>
      <c r="M163" s="15">
        <f>K163+L163</f>
        <v/>
      </c>
      <c r="N163" s="16">
        <f>M163/E163</f>
        <v/>
      </c>
      <c r="O163" s="16">
        <f>N163*3.305785</f>
        <v/>
      </c>
      <c r="P163" s="14" t="n"/>
      <c r="Q163" s="14" t="n"/>
      <c r="R163" s="14" t="n"/>
      <c r="S163" s="17" t="n"/>
      <c r="T163" s="18" t="n"/>
      <c r="U163" s="18" t="n"/>
    </row>
    <row r="164">
      <c r="A164" s="5" t="inlineStr">
        <is>
          <t>見本マンション天神山</t>
        </is>
      </c>
      <c r="B164" s="7" t="inlineStr">
        <is>
          <t>マンション 5階建</t>
        </is>
      </c>
      <c r="C164" s="7" t="inlineStr">
        <is>
          <t>名古屋市西区天神山町</t>
        </is>
      </c>
      <c r="D164" s="9" t="inlineStr">
        <is>
          <t>1K</t>
        </is>
      </c>
      <c r="E164" s="10" t="n">
        <v>25.3</v>
      </c>
      <c r="F164" s="11">
        <f>E164/3.305785</f>
        <v/>
      </c>
      <c r="G164" s="12" t="n">
        <v>26</v>
      </c>
      <c r="H164" s="13" t="n">
        <v>16</v>
      </c>
      <c r="I164" s="9" t="n">
        <v>5</v>
      </c>
      <c r="J164" s="14" t="n"/>
      <c r="K164" s="15" t="n">
        <v>46500</v>
      </c>
      <c r="L164" s="16" t="n">
        <v>3000</v>
      </c>
      <c r="M164" s="15">
        <f>K164+L164</f>
        <v/>
      </c>
      <c r="N164" s="16">
        <f>M164/E164</f>
        <v/>
      </c>
      <c r="O164" s="16">
        <f>N164*3.305785</f>
        <v/>
      </c>
      <c r="P164" s="14" t="n"/>
      <c r="Q164" s="14" t="n"/>
      <c r="R164" s="14" t="n"/>
      <c r="S164" s="17" t="n"/>
      <c r="T164" s="18" t="n"/>
      <c r="U164" s="18" t="n"/>
    </row>
    <row r="165">
      <c r="A165" s="5" t="inlineStr">
        <is>
          <t>見本マンション花の木</t>
        </is>
      </c>
      <c r="B165" s="7" t="inlineStr">
        <is>
          <t>マンション 5階建</t>
        </is>
      </c>
      <c r="C165" s="7" t="inlineStr">
        <is>
          <t>名古屋市西区花の木二丁目</t>
        </is>
      </c>
      <c r="D165" s="9" t="inlineStr">
        <is>
          <t>1K</t>
        </is>
      </c>
      <c r="E165" s="10" t="n">
        <v>24.2</v>
      </c>
      <c r="F165" s="11">
        <f>E165/3.305785</f>
        <v/>
      </c>
      <c r="G165" s="12" t="n">
        <v>33</v>
      </c>
      <c r="H165" s="13" t="n">
        <v>9</v>
      </c>
      <c r="I165" s="9" t="n">
        <v>5</v>
      </c>
      <c r="J165" s="14" t="n"/>
      <c r="K165" s="15" t="n">
        <v>47500</v>
      </c>
      <c r="L165" s="16" t="n">
        <v>3000</v>
      </c>
      <c r="M165" s="15">
        <f>K165+L165</f>
        <v/>
      </c>
      <c r="N165" s="16">
        <f>M165/E165</f>
        <v/>
      </c>
      <c r="O165" s="16">
        <f>N165*3.305785</f>
        <v/>
      </c>
      <c r="P165" s="14" t="n"/>
      <c r="Q165" s="14" t="n"/>
      <c r="R165" s="14" t="n"/>
      <c r="S165" s="17" t="n"/>
      <c r="T165" s="18" t="n"/>
      <c r="U165" s="18" t="n"/>
    </row>
    <row r="166">
      <c r="A166" s="5" t="inlineStr">
        <is>
          <t>見本ハイツ城北</t>
        </is>
      </c>
      <c r="B166" s="7" t="inlineStr">
        <is>
          <t>マンション 4階建</t>
        </is>
      </c>
      <c r="C166" s="7" t="inlineStr">
        <is>
          <t>名古屋市西区城北町二丁目</t>
        </is>
      </c>
      <c r="D166" s="9" t="inlineStr">
        <is>
          <t>1K</t>
        </is>
      </c>
      <c r="E166" s="10" t="n">
        <v>26</v>
      </c>
      <c r="F166" s="11">
        <f>E166/3.305785</f>
        <v/>
      </c>
      <c r="G166" s="12" t="n">
        <v>22</v>
      </c>
      <c r="H166" s="13" t="n">
        <v>12</v>
      </c>
      <c r="I166" s="9" t="n">
        <v>3</v>
      </c>
      <c r="J166" s="14" t="n"/>
      <c r="K166" s="15" t="n">
        <v>48000</v>
      </c>
      <c r="L166" s="16" t="n">
        <v>3000</v>
      </c>
      <c r="M166" s="15">
        <f>K166+L166</f>
        <v/>
      </c>
      <c r="N166" s="16">
        <f>M166/E166</f>
        <v/>
      </c>
      <c r="O166" s="16">
        <f>N166*3.305785</f>
        <v/>
      </c>
      <c r="P166" s="14" t="n"/>
      <c r="Q166" s="14" t="n"/>
      <c r="R166" s="14" t="n"/>
      <c r="S166" s="17" t="n"/>
      <c r="T166" s="18" t="n"/>
      <c r="U166" s="18" t="n"/>
    </row>
    <row r="167">
      <c r="A167" s="5" t="inlineStr">
        <is>
          <t>見本ハイム浅間</t>
        </is>
      </c>
      <c r="B167" s="7" t="inlineStr">
        <is>
          <t>アパート 2階建</t>
        </is>
      </c>
      <c r="C167" s="7" t="inlineStr">
        <is>
          <t>名古屋市西区浅間二丁目</t>
        </is>
      </c>
      <c r="D167" s="9" t="inlineStr">
        <is>
          <t>1K</t>
        </is>
      </c>
      <c r="E167" s="10" t="n">
        <v>23.4</v>
      </c>
      <c r="F167" s="11">
        <f>E167/3.305785</f>
        <v/>
      </c>
      <c r="G167" s="12" t="n">
        <v>15</v>
      </c>
      <c r="H167" s="13" t="n">
        <v>9</v>
      </c>
      <c r="I167" s="9" t="n">
        <v>1</v>
      </c>
      <c r="J167" s="14" t="n"/>
      <c r="K167" s="15" t="n">
        <v>49000</v>
      </c>
      <c r="L167" s="16" t="n">
        <v>2500</v>
      </c>
      <c r="M167" s="15">
        <f>K167+L167</f>
        <v/>
      </c>
      <c r="N167" s="16">
        <f>M167/E167</f>
        <v/>
      </c>
      <c r="O167" s="16">
        <f>N167*3.305785</f>
        <v/>
      </c>
      <c r="P167" s="14" t="n"/>
      <c r="Q167" s="14" t="n"/>
      <c r="R167" s="14" t="n"/>
      <c r="S167" s="17" t="n"/>
      <c r="T167" s="18" t="n"/>
      <c r="U167" s="18" t="n"/>
    </row>
    <row r="168">
      <c r="A168" s="5" t="inlineStr">
        <is>
          <t>見本ハイツ庄内通</t>
        </is>
      </c>
      <c r="B168" s="7" t="inlineStr">
        <is>
          <t>マンション 4階建</t>
        </is>
      </c>
      <c r="C168" s="7" t="inlineStr">
        <is>
          <t>名古屋市西区庄内通二丁目</t>
        </is>
      </c>
      <c r="D168" s="9" t="inlineStr">
        <is>
          <t>1K</t>
        </is>
      </c>
      <c r="E168" s="10" t="n">
        <v>25</v>
      </c>
      <c r="F168" s="11">
        <f>E168/3.305785</f>
        <v/>
      </c>
      <c r="G168" s="12" t="n">
        <v>24</v>
      </c>
      <c r="H168" s="13" t="n">
        <v>8</v>
      </c>
      <c r="I168" s="9" t="n">
        <v>3</v>
      </c>
      <c r="J168" s="14" t="n"/>
      <c r="K168" s="15" t="n">
        <v>49000</v>
      </c>
      <c r="L168" s="16" t="n">
        <v>3000</v>
      </c>
      <c r="M168" s="15">
        <f>K168+L168</f>
        <v/>
      </c>
      <c r="N168" s="16">
        <f>M168/E168</f>
        <v/>
      </c>
      <c r="O168" s="16">
        <f>N168*3.305785</f>
        <v/>
      </c>
      <c r="P168" s="14" t="n"/>
      <c r="Q168" s="14" t="n"/>
      <c r="R168" s="14" t="n"/>
      <c r="S168" s="17" t="n"/>
      <c r="T168" s="18" t="n"/>
      <c r="U168" s="18" t="n"/>
    </row>
    <row r="169">
      <c r="A169" s="5" t="inlineStr">
        <is>
          <t>見本ハイツ城北</t>
        </is>
      </c>
      <c r="B169" s="7" t="inlineStr">
        <is>
          <t>マンション 4階建</t>
        </is>
      </c>
      <c r="C169" s="7" t="inlineStr">
        <is>
          <t>名古屋市西区城北町二丁目</t>
        </is>
      </c>
      <c r="D169" s="9" t="inlineStr">
        <is>
          <t>1K</t>
        </is>
      </c>
      <c r="E169" s="10" t="n">
        <v>26</v>
      </c>
      <c r="F169" s="11">
        <f>E169/3.305785</f>
        <v/>
      </c>
      <c r="G169" s="12" t="n">
        <v>22</v>
      </c>
      <c r="H169" s="13" t="n">
        <v>12</v>
      </c>
      <c r="I169" s="9" t="n">
        <v>4</v>
      </c>
      <c r="J169" s="14" t="n"/>
      <c r="K169" s="15" t="n">
        <v>49000</v>
      </c>
      <c r="L169" s="16" t="n">
        <v>3000</v>
      </c>
      <c r="M169" s="15">
        <f>K169+L169</f>
        <v/>
      </c>
      <c r="N169" s="16">
        <f>M169/E169</f>
        <v/>
      </c>
      <c r="O169" s="16">
        <f>N169*3.305785</f>
        <v/>
      </c>
      <c r="P169" s="14" t="n"/>
      <c r="Q169" s="14" t="n"/>
      <c r="R169" s="14" t="n"/>
      <c r="S169" s="17" t="n"/>
      <c r="T169" s="18" t="n"/>
      <c r="U169" s="18" t="n"/>
    </row>
    <row r="170">
      <c r="A170" s="5" t="inlineStr">
        <is>
          <t>見本ハイツ庄内通</t>
        </is>
      </c>
      <c r="B170" s="7" t="inlineStr">
        <is>
          <t>マンション 4階建</t>
        </is>
      </c>
      <c r="C170" s="7" t="inlineStr">
        <is>
          <t>名古屋市西区庄内通二丁目</t>
        </is>
      </c>
      <c r="D170" s="9" t="inlineStr">
        <is>
          <t>1K</t>
        </is>
      </c>
      <c r="E170" s="10" t="n">
        <v>25</v>
      </c>
      <c r="F170" s="11">
        <f>E170/3.305785</f>
        <v/>
      </c>
      <c r="G170" s="12" t="n">
        <v>24</v>
      </c>
      <c r="H170" s="13" t="n">
        <v>8</v>
      </c>
      <c r="I170" s="9" t="n">
        <v>4</v>
      </c>
      <c r="J170" s="14" t="n"/>
      <c r="K170" s="15" t="n">
        <v>50000</v>
      </c>
      <c r="L170" s="16" t="n">
        <v>3000</v>
      </c>
      <c r="M170" s="15">
        <f>K170+L170</f>
        <v/>
      </c>
      <c r="N170" s="16">
        <f>M170/E170</f>
        <v/>
      </c>
      <c r="O170" s="16">
        <f>N170*3.305785</f>
        <v/>
      </c>
      <c r="P170" s="14" t="n"/>
      <c r="Q170" s="14" t="n"/>
      <c r="R170" s="14" t="n"/>
      <c r="S170" s="17" t="n"/>
      <c r="T170" s="18" t="n"/>
      <c r="U170" s="18" t="n"/>
    </row>
    <row r="171">
      <c r="A171" s="5" t="inlineStr">
        <is>
          <t>見本ハイム浅間</t>
        </is>
      </c>
      <c r="B171" s="7" t="inlineStr">
        <is>
          <t>アパート 2階建</t>
        </is>
      </c>
      <c r="C171" s="7" t="inlineStr">
        <is>
          <t>名古屋市西区浅間二丁目</t>
        </is>
      </c>
      <c r="D171" s="9" t="inlineStr">
        <is>
          <t>1K</t>
        </is>
      </c>
      <c r="E171" s="10" t="n">
        <v>23.4</v>
      </c>
      <c r="F171" s="11">
        <f>E171/3.305785</f>
        <v/>
      </c>
      <c r="G171" s="12" t="n">
        <v>15</v>
      </c>
      <c r="H171" s="13" t="n">
        <v>9</v>
      </c>
      <c r="I171" s="9" t="n">
        <v>2</v>
      </c>
      <c r="J171" s="14" t="n"/>
      <c r="K171" s="15" t="n">
        <v>51000</v>
      </c>
      <c r="L171" s="16" t="n">
        <v>2500</v>
      </c>
      <c r="M171" s="15">
        <f>K171+L171</f>
        <v/>
      </c>
      <c r="N171" s="16">
        <f>M171/E171</f>
        <v/>
      </c>
      <c r="O171" s="16">
        <f>N171*3.305785</f>
        <v/>
      </c>
      <c r="P171" s="14" t="n"/>
      <c r="Q171" s="14" t="n"/>
      <c r="R171" s="14" t="n"/>
      <c r="S171" s="17" t="n"/>
      <c r="T171" s="18" t="n"/>
      <c r="U171" s="18" t="n"/>
    </row>
    <row r="172">
      <c r="A172" s="5" t="inlineStr">
        <is>
          <t>見本ハイム幅下</t>
        </is>
      </c>
      <c r="B172" s="7" t="inlineStr">
        <is>
          <t>アパート 3階建</t>
        </is>
      </c>
      <c r="C172" s="7" t="inlineStr">
        <is>
          <t>名古屋市西区幅下一丁目</t>
        </is>
      </c>
      <c r="D172" s="9" t="inlineStr">
        <is>
          <t>1K</t>
        </is>
      </c>
      <c r="E172" s="10" t="n">
        <v>24</v>
      </c>
      <c r="F172" s="11">
        <f>E172/3.305785</f>
        <v/>
      </c>
      <c r="G172" s="12" t="n">
        <v>18</v>
      </c>
      <c r="H172" s="13" t="n">
        <v>13</v>
      </c>
      <c r="I172" s="9" t="n">
        <v>1</v>
      </c>
      <c r="J172" s="14" t="n"/>
      <c r="K172" s="15" t="n">
        <v>51000</v>
      </c>
      <c r="L172" s="16" t="n">
        <v>2500</v>
      </c>
      <c r="M172" s="15">
        <f>K172+L172</f>
        <v/>
      </c>
      <c r="N172" s="16">
        <f>M172/E172</f>
        <v/>
      </c>
      <c r="O172" s="16">
        <f>N172*3.305785</f>
        <v/>
      </c>
      <c r="P172" s="14" t="n"/>
      <c r="Q172" s="14" t="n"/>
      <c r="R172" s="14" t="n"/>
      <c r="S172" s="17" t="n"/>
      <c r="T172" s="18" t="n"/>
      <c r="U172" s="18" t="n"/>
    </row>
    <row r="173">
      <c r="A173" s="5" t="inlineStr">
        <is>
          <t>見本ハイム幅下</t>
        </is>
      </c>
      <c r="B173" s="7" t="inlineStr">
        <is>
          <t>アパート 3階建</t>
        </is>
      </c>
      <c r="C173" s="7" t="inlineStr">
        <is>
          <t>名古屋市西区幅下一丁目</t>
        </is>
      </c>
      <c r="D173" s="9" t="inlineStr">
        <is>
          <t>1K</t>
        </is>
      </c>
      <c r="E173" s="10" t="n">
        <v>24</v>
      </c>
      <c r="F173" s="11">
        <f>E173/3.305785</f>
        <v/>
      </c>
      <c r="G173" s="12" t="n">
        <v>18</v>
      </c>
      <c r="H173" s="13" t="n">
        <v>13</v>
      </c>
      <c r="I173" s="9" t="n">
        <v>3</v>
      </c>
      <c r="J173" s="14" t="n"/>
      <c r="K173" s="15" t="n">
        <v>52500</v>
      </c>
      <c r="L173" s="16" t="n">
        <v>2500</v>
      </c>
      <c r="M173" s="15">
        <f>K173+L173</f>
        <v/>
      </c>
      <c r="N173" s="16">
        <f>M173/E173</f>
        <v/>
      </c>
      <c r="O173" s="16">
        <f>N173*3.305785</f>
        <v/>
      </c>
      <c r="P173" s="14" t="n"/>
      <c r="Q173" s="14" t="n"/>
      <c r="R173" s="14" t="n"/>
      <c r="S173" s="17" t="n"/>
      <c r="T173" s="18" t="n"/>
      <c r="U173" s="18" t="n"/>
    </row>
    <row r="174">
      <c r="A174" s="5" t="inlineStr">
        <is>
          <t>見本プラザ庄内通</t>
        </is>
      </c>
      <c r="B174" s="7" t="inlineStr">
        <is>
          <t>マンション 7階建</t>
        </is>
      </c>
      <c r="C174" s="7" t="inlineStr">
        <is>
          <t>名古屋市西区庄内通三丁目</t>
        </is>
      </c>
      <c r="D174" s="9" t="inlineStr">
        <is>
          <t>1K</t>
        </is>
      </c>
      <c r="E174" s="10" t="n">
        <v>24.9</v>
      </c>
      <c r="F174" s="11">
        <f>E174/3.305785</f>
        <v/>
      </c>
      <c r="G174" s="12" t="n">
        <v>20</v>
      </c>
      <c r="H174" s="13" t="n">
        <v>6</v>
      </c>
      <c r="I174" s="9" t="n">
        <v>5</v>
      </c>
      <c r="J174" s="14" t="n"/>
      <c r="K174" s="15" t="n">
        <v>53000</v>
      </c>
      <c r="L174" s="16" t="n">
        <v>3000</v>
      </c>
      <c r="M174" s="15">
        <f>K174+L174</f>
        <v/>
      </c>
      <c r="N174" s="16">
        <f>M174/E174</f>
        <v/>
      </c>
      <c r="O174" s="16">
        <f>N174*3.305785</f>
        <v/>
      </c>
      <c r="P174" s="14" t="n"/>
      <c r="Q174" s="14" t="n"/>
      <c r="R174" s="14" t="n"/>
      <c r="S174" s="17" t="n"/>
      <c r="T174" s="18" t="n"/>
      <c r="U174" s="18" t="n"/>
    </row>
    <row r="175">
      <c r="A175" s="5" t="inlineStr">
        <is>
          <t>見本プラザ庄内通</t>
        </is>
      </c>
      <c r="B175" s="7" t="inlineStr">
        <is>
          <t>マンション 7階建</t>
        </is>
      </c>
      <c r="C175" s="7" t="inlineStr">
        <is>
          <t>名古屋市西区庄内通三丁目</t>
        </is>
      </c>
      <c r="D175" s="9" t="inlineStr">
        <is>
          <t>1K</t>
        </is>
      </c>
      <c r="E175" s="10" t="n">
        <v>24.9</v>
      </c>
      <c r="F175" s="11">
        <f>E175/3.305785</f>
        <v/>
      </c>
      <c r="G175" s="12" t="n">
        <v>20</v>
      </c>
      <c r="H175" s="13" t="n">
        <v>6</v>
      </c>
      <c r="I175" s="9" t="n">
        <v>6</v>
      </c>
      <c r="J175" s="14" t="n"/>
      <c r="K175" s="15" t="n">
        <v>54000</v>
      </c>
      <c r="L175" s="16" t="n">
        <v>3000</v>
      </c>
      <c r="M175" s="15">
        <f>K175+L175</f>
        <v/>
      </c>
      <c r="N175" s="16">
        <f>M175/E175</f>
        <v/>
      </c>
      <c r="O175" s="16">
        <f>N175*3.305785</f>
        <v/>
      </c>
      <c r="P175" s="14" t="n"/>
      <c r="Q175" s="14" t="n"/>
      <c r="R175" s="14" t="n"/>
      <c r="S175" s="17" t="n"/>
      <c r="T175" s="18" t="n"/>
      <c r="U175" s="18" t="n"/>
    </row>
    <row r="176">
      <c r="A176" s="5" t="inlineStr">
        <is>
          <t>見本コート香呑</t>
        </is>
      </c>
      <c r="B176" s="7" t="inlineStr">
        <is>
          <t>マンション 4階建</t>
        </is>
      </c>
      <c r="C176" s="7" t="inlineStr">
        <is>
          <t>名古屋市西区香呑町四丁目</t>
        </is>
      </c>
      <c r="D176" s="9" t="inlineStr">
        <is>
          <t>1K</t>
        </is>
      </c>
      <c r="E176" s="10" t="n">
        <v>26.1</v>
      </c>
      <c r="F176" s="11">
        <f>E176/3.305785</f>
        <v/>
      </c>
      <c r="G176" s="12" t="n">
        <v>11</v>
      </c>
      <c r="H176" s="13" t="n">
        <v>17</v>
      </c>
      <c r="I176" s="9" t="n">
        <v>3</v>
      </c>
      <c r="J176" s="14" t="n"/>
      <c r="K176" s="15" t="n">
        <v>54000</v>
      </c>
      <c r="L176" s="16" t="n">
        <v>3000</v>
      </c>
      <c r="M176" s="15">
        <f>K176+L176</f>
        <v/>
      </c>
      <c r="N176" s="16">
        <f>M176/E176</f>
        <v/>
      </c>
      <c r="O176" s="16">
        <f>N176*3.305785</f>
        <v/>
      </c>
      <c r="P176" s="14" t="n"/>
      <c r="Q176" s="14" t="n"/>
      <c r="R176" s="14" t="n"/>
      <c r="S176" s="17" t="n"/>
      <c r="T176" s="18" t="n"/>
      <c r="U176" s="18" t="n"/>
    </row>
    <row r="177">
      <c r="A177" s="5" t="inlineStr">
        <is>
          <t>見本レジデンス押切</t>
        </is>
      </c>
      <c r="B177" s="7" t="inlineStr">
        <is>
          <t>マンション 5階建</t>
        </is>
      </c>
      <c r="C177" s="7" t="inlineStr">
        <is>
          <t>名古屋市西区押切二丁目</t>
        </is>
      </c>
      <c r="D177" s="9" t="inlineStr">
        <is>
          <t>1K</t>
        </is>
      </c>
      <c r="E177" s="10" t="n">
        <v>25.6</v>
      </c>
      <c r="F177" s="11">
        <f>E177/3.305785</f>
        <v/>
      </c>
      <c r="G177" s="12" t="n">
        <v>14</v>
      </c>
      <c r="H177" s="13" t="n">
        <v>15</v>
      </c>
      <c r="I177" s="9" t="n">
        <v>2</v>
      </c>
      <c r="J177" s="14" t="n"/>
      <c r="K177" s="15" t="n">
        <v>55000</v>
      </c>
      <c r="L177" s="16" t="n">
        <v>3000</v>
      </c>
      <c r="M177" s="15">
        <f>K177+L177</f>
        <v/>
      </c>
      <c r="N177" s="16">
        <f>M177/E177</f>
        <v/>
      </c>
      <c r="O177" s="16">
        <f>N177*3.305785</f>
        <v/>
      </c>
      <c r="P177" s="14" t="n"/>
      <c r="Q177" s="14" t="n"/>
      <c r="R177" s="14" t="n"/>
      <c r="S177" s="17" t="n"/>
      <c r="T177" s="18" t="n"/>
      <c r="U177" s="18" t="n"/>
    </row>
    <row r="178">
      <c r="A178" s="5" t="inlineStr">
        <is>
          <t>見本コート香呑</t>
        </is>
      </c>
      <c r="B178" s="7" t="inlineStr">
        <is>
          <t>マンション 4階建</t>
        </is>
      </c>
      <c r="C178" s="7" t="inlineStr">
        <is>
          <t>名古屋市西区香呑町四丁目</t>
        </is>
      </c>
      <c r="D178" s="9" t="inlineStr">
        <is>
          <t>1K</t>
        </is>
      </c>
      <c r="E178" s="10" t="n">
        <v>26.1</v>
      </c>
      <c r="F178" s="11">
        <f>E178/3.305785</f>
        <v/>
      </c>
      <c r="G178" s="12" t="n">
        <v>11</v>
      </c>
      <c r="H178" s="13" t="n">
        <v>17</v>
      </c>
      <c r="I178" s="9" t="n">
        <v>4</v>
      </c>
      <c r="J178" s="14" t="n"/>
      <c r="K178" s="15" t="n">
        <v>55000</v>
      </c>
      <c r="L178" s="16" t="n">
        <v>3000</v>
      </c>
      <c r="M178" s="15">
        <f>K178+L178</f>
        <v/>
      </c>
      <c r="N178" s="16">
        <f>M178/E178</f>
        <v/>
      </c>
      <c r="O178" s="16">
        <f>N178*3.305785</f>
        <v/>
      </c>
      <c r="P178" s="14" t="n"/>
      <c r="Q178" s="14" t="n"/>
      <c r="R178" s="14" t="n"/>
      <c r="S178" s="17" t="n"/>
      <c r="T178" s="18" t="n"/>
      <c r="U178" s="18" t="n"/>
    </row>
    <row r="179">
      <c r="A179" s="5" t="inlineStr">
        <is>
          <t>見本ヴィラ児玉</t>
        </is>
      </c>
      <c r="B179" s="7" t="inlineStr">
        <is>
          <t>アパート 3階建</t>
        </is>
      </c>
      <c r="C179" s="7" t="inlineStr">
        <is>
          <t>名古屋市西区児玉三丁目</t>
        </is>
      </c>
      <c r="D179" s="9" t="inlineStr">
        <is>
          <t>1K</t>
        </is>
      </c>
      <c r="E179" s="10" t="n">
        <v>25.8</v>
      </c>
      <c r="F179" s="11">
        <f>E179/3.305785</f>
        <v/>
      </c>
      <c r="G179" s="12" t="n">
        <v>7</v>
      </c>
      <c r="H179" s="13" t="n">
        <v>14</v>
      </c>
      <c r="I179" s="9" t="n">
        <v>1</v>
      </c>
      <c r="J179" s="14" t="n"/>
      <c r="K179" s="15" t="n">
        <v>56000</v>
      </c>
      <c r="L179" s="16" t="n">
        <v>3000</v>
      </c>
      <c r="M179" s="15">
        <f>K179+L179</f>
        <v/>
      </c>
      <c r="N179" s="16">
        <f>M179/E179</f>
        <v/>
      </c>
      <c r="O179" s="16">
        <f>N179*3.305785</f>
        <v/>
      </c>
      <c r="P179" s="14" t="n"/>
      <c r="Q179" s="14" t="n"/>
      <c r="R179" s="14" t="n"/>
      <c r="S179" s="17" t="n"/>
      <c r="T179" s="18" t="n"/>
      <c r="U179" s="18" t="n"/>
    </row>
    <row r="180">
      <c r="A180" s="5" t="inlineStr">
        <is>
          <t>見本レジデンス押切</t>
        </is>
      </c>
      <c r="B180" s="7" t="inlineStr">
        <is>
          <t>マンション 5階建</t>
        </is>
      </c>
      <c r="C180" s="7" t="inlineStr">
        <is>
          <t>名古屋市西区押切二丁目</t>
        </is>
      </c>
      <c r="D180" s="9" t="inlineStr">
        <is>
          <t>1K</t>
        </is>
      </c>
      <c r="E180" s="10" t="n">
        <v>25.6</v>
      </c>
      <c r="F180" s="11">
        <f>E180/3.305785</f>
        <v/>
      </c>
      <c r="G180" s="12" t="n">
        <v>14</v>
      </c>
      <c r="H180" s="13" t="n">
        <v>15</v>
      </c>
      <c r="I180" s="9" t="n">
        <v>4</v>
      </c>
      <c r="J180" s="14" t="n"/>
      <c r="K180" s="15" t="n">
        <v>56500</v>
      </c>
      <c r="L180" s="16" t="n">
        <v>3000</v>
      </c>
      <c r="M180" s="15">
        <f>K180+L180</f>
        <v/>
      </c>
      <c r="N180" s="16">
        <f>M180/E180</f>
        <v/>
      </c>
      <c r="O180" s="16">
        <f>N180*3.305785</f>
        <v/>
      </c>
      <c r="P180" s="14" t="n"/>
      <c r="Q180" s="14" t="n"/>
      <c r="R180" s="14" t="n"/>
      <c r="S180" s="17" t="n"/>
      <c r="T180" s="18" t="n"/>
      <c r="U180" s="18" t="n"/>
    </row>
    <row r="181">
      <c r="A181" s="5" t="inlineStr">
        <is>
          <t>見本ヴィラ児玉</t>
        </is>
      </c>
      <c r="B181" s="7" t="inlineStr">
        <is>
          <t>アパート 3階建</t>
        </is>
      </c>
      <c r="C181" s="7" t="inlineStr">
        <is>
          <t>名古屋市西区児玉三丁目</t>
        </is>
      </c>
      <c r="D181" s="9" t="inlineStr">
        <is>
          <t>1K</t>
        </is>
      </c>
      <c r="E181" s="10" t="n">
        <v>25.8</v>
      </c>
      <c r="F181" s="11">
        <f>E181/3.305785</f>
        <v/>
      </c>
      <c r="G181" s="12" t="n">
        <v>7</v>
      </c>
      <c r="H181" s="13" t="n">
        <v>14</v>
      </c>
      <c r="I181" s="9" t="n">
        <v>2</v>
      </c>
      <c r="J181" s="14" t="n"/>
      <c r="K181" s="15" t="n">
        <v>57000</v>
      </c>
      <c r="L181" s="16" t="n">
        <v>3000</v>
      </c>
      <c r="M181" s="15">
        <f>K181+L181</f>
        <v/>
      </c>
      <c r="N181" s="16">
        <f>M181/E181</f>
        <v/>
      </c>
      <c r="O181" s="16">
        <f>N181*3.305785</f>
        <v/>
      </c>
      <c r="P181" s="14" t="n"/>
      <c r="Q181" s="14" t="n"/>
      <c r="R181" s="14" t="n"/>
      <c r="S181" s="17" t="n"/>
      <c r="T181" s="18" t="n"/>
      <c r="U181" s="18" t="n"/>
    </row>
    <row r="182">
      <c r="A182" s="5" t="inlineStr">
        <is>
          <t>見本メゾン城西</t>
        </is>
      </c>
      <c r="B182" s="7" t="inlineStr">
        <is>
          <t>アパート 3階建</t>
        </is>
      </c>
      <c r="C182" s="7" t="inlineStr">
        <is>
          <t>名古屋市西区城西四丁目</t>
        </is>
      </c>
      <c r="D182" s="9" t="inlineStr">
        <is>
          <t>1K</t>
        </is>
      </c>
      <c r="E182" s="10" t="n">
        <v>26.5</v>
      </c>
      <c r="F182" s="11">
        <f>E182/3.305785</f>
        <v/>
      </c>
      <c r="G182" s="12" t="n">
        <v>9</v>
      </c>
      <c r="H182" s="13" t="n">
        <v>13</v>
      </c>
      <c r="I182" s="9" t="n">
        <v>1</v>
      </c>
      <c r="J182" s="14" t="n"/>
      <c r="K182" s="15" t="n">
        <v>57500</v>
      </c>
      <c r="L182" s="16" t="n">
        <v>3000</v>
      </c>
      <c r="M182" s="15">
        <f>K182+L182</f>
        <v/>
      </c>
      <c r="N182" s="16">
        <f>M182/E182</f>
        <v/>
      </c>
      <c r="O182" s="16">
        <f>N182*3.305785</f>
        <v/>
      </c>
      <c r="P182" s="14" t="n"/>
      <c r="Q182" s="14" t="n"/>
      <c r="R182" s="14" t="n"/>
      <c r="S182" s="17" t="n"/>
      <c r="T182" s="18" t="n"/>
      <c r="U182" s="18" t="n"/>
    </row>
    <row r="183">
      <c r="A183" s="5" t="inlineStr">
        <is>
          <t>見本コート浄心</t>
        </is>
      </c>
      <c r="B183" s="7" t="inlineStr">
        <is>
          <t>マンション 5階建</t>
        </is>
      </c>
      <c r="C183" s="7" t="inlineStr">
        <is>
          <t>名古屋市西区名西一丁目</t>
        </is>
      </c>
      <c r="D183" s="9" t="inlineStr">
        <is>
          <t>1K</t>
        </is>
      </c>
      <c r="E183" s="10" t="n">
        <v>25.2</v>
      </c>
      <c r="F183" s="11">
        <f>E183/3.305785</f>
        <v/>
      </c>
      <c r="G183" s="12" t="n">
        <v>12</v>
      </c>
      <c r="H183" s="13" t="n">
        <v>8</v>
      </c>
      <c r="I183" s="9" t="n">
        <v>2</v>
      </c>
      <c r="J183" s="14" t="n"/>
      <c r="K183" s="15" t="n">
        <v>58000</v>
      </c>
      <c r="L183" s="16" t="n">
        <v>3000</v>
      </c>
      <c r="M183" s="15">
        <f>K183+L183</f>
        <v/>
      </c>
      <c r="N183" s="16">
        <f>M183/E183</f>
        <v/>
      </c>
      <c r="O183" s="16">
        <f>N183*3.305785</f>
        <v/>
      </c>
      <c r="P183" s="14" t="n"/>
      <c r="Q183" s="14" t="n"/>
      <c r="R183" s="14" t="n"/>
      <c r="S183" s="17" t="n"/>
      <c r="T183" s="18" t="n"/>
      <c r="U183" s="18" t="n"/>
    </row>
    <row r="184">
      <c r="A184" s="5" t="inlineStr">
        <is>
          <t>見本メゾン城西</t>
        </is>
      </c>
      <c r="B184" s="7" t="inlineStr">
        <is>
          <t>アパート 3階建</t>
        </is>
      </c>
      <c r="C184" s="7" t="inlineStr">
        <is>
          <t>名古屋市西区城西四丁目</t>
        </is>
      </c>
      <c r="D184" s="9" t="inlineStr">
        <is>
          <t>1K</t>
        </is>
      </c>
      <c r="E184" s="10" t="n">
        <v>26.5</v>
      </c>
      <c r="F184" s="11">
        <f>E184/3.305785</f>
        <v/>
      </c>
      <c r="G184" s="12" t="n">
        <v>9</v>
      </c>
      <c r="H184" s="13" t="n">
        <v>13</v>
      </c>
      <c r="I184" s="9" t="n">
        <v>3</v>
      </c>
      <c r="J184" s="14" t="n"/>
      <c r="K184" s="15" t="n">
        <v>58500</v>
      </c>
      <c r="L184" s="16" t="n">
        <v>3000</v>
      </c>
      <c r="M184" s="15">
        <f>K184+L184</f>
        <v/>
      </c>
      <c r="N184" s="16">
        <f>M184/E184</f>
        <v/>
      </c>
      <c r="O184" s="16">
        <f>N184*3.305785</f>
        <v/>
      </c>
      <c r="P184" s="14" t="n"/>
      <c r="Q184" s="14" t="n"/>
      <c r="R184" s="14" t="n"/>
      <c r="S184" s="17" t="n"/>
      <c r="T184" s="18" t="n"/>
      <c r="U184" s="18" t="n"/>
    </row>
    <row r="185">
      <c r="A185" s="5" t="inlineStr">
        <is>
          <t>見本コート浄心</t>
        </is>
      </c>
      <c r="B185" s="7" t="inlineStr">
        <is>
          <t>マンション 5階建</t>
        </is>
      </c>
      <c r="C185" s="7" t="inlineStr">
        <is>
          <t>名古屋市西区名西一丁目</t>
        </is>
      </c>
      <c r="D185" s="9" t="inlineStr">
        <is>
          <t>1K</t>
        </is>
      </c>
      <c r="E185" s="10" t="n">
        <v>25.2</v>
      </c>
      <c r="F185" s="11">
        <f>E185/3.305785</f>
        <v/>
      </c>
      <c r="G185" s="12" t="n">
        <v>12</v>
      </c>
      <c r="H185" s="13" t="n">
        <v>8</v>
      </c>
      <c r="I185" s="9" t="n">
        <v>3</v>
      </c>
      <c r="J185" s="14" t="n"/>
      <c r="K185" s="15" t="n">
        <v>59000</v>
      </c>
      <c r="L185" s="16" t="n">
        <v>3000</v>
      </c>
      <c r="M185" s="15">
        <f>K185+L185</f>
        <v/>
      </c>
      <c r="N185" s="16">
        <f>M185/E185</f>
        <v/>
      </c>
      <c r="O185" s="16">
        <f>N185*3.305785</f>
        <v/>
      </c>
      <c r="P185" s="14" t="n"/>
      <c r="Q185" s="14" t="n"/>
      <c r="R185" s="14" t="n"/>
      <c r="S185" s="17" t="n"/>
      <c r="T185" s="18" t="n"/>
      <c r="U185" s="18" t="n"/>
    </row>
    <row r="186">
      <c r="A186" s="5" t="inlineStr">
        <is>
          <t>見本コート浄心</t>
        </is>
      </c>
      <c r="B186" s="7" t="inlineStr">
        <is>
          <t>マンション 5階建</t>
        </is>
      </c>
      <c r="C186" s="7" t="inlineStr">
        <is>
          <t>名古屋市西区名西一丁目</t>
        </is>
      </c>
      <c r="D186" s="9" t="inlineStr">
        <is>
          <t>1K</t>
        </is>
      </c>
      <c r="E186" s="10" t="n">
        <v>26</v>
      </c>
      <c r="F186" s="11">
        <f>E186/3.305785</f>
        <v/>
      </c>
      <c r="G186" s="12" t="n">
        <v>12</v>
      </c>
      <c r="H186" s="13" t="n">
        <v>8</v>
      </c>
      <c r="I186" s="9" t="n">
        <v>4</v>
      </c>
      <c r="J186" s="14" t="n"/>
      <c r="K186" s="15" t="n">
        <v>60500</v>
      </c>
      <c r="L186" s="16" t="n">
        <v>3000</v>
      </c>
      <c r="M186" s="15">
        <f>K186+L186</f>
        <v/>
      </c>
      <c r="N186" s="16">
        <f>M186/E186</f>
        <v/>
      </c>
      <c r="O186" s="16">
        <f>N186*3.305785</f>
        <v/>
      </c>
      <c r="P186" s="14" t="n"/>
      <c r="Q186" s="14" t="n"/>
      <c r="R186" s="14" t="n"/>
      <c r="S186" s="17" t="n"/>
      <c r="T186" s="18" t="n"/>
      <c r="U186" s="18" t="n"/>
    </row>
    <row r="187">
      <c r="A187" s="5" t="inlineStr">
        <is>
          <t>見本プラザ庄内通</t>
        </is>
      </c>
      <c r="B187" s="7" t="inlineStr">
        <is>
          <t>マンション 7階建</t>
        </is>
      </c>
      <c r="C187" s="7" t="inlineStr">
        <is>
          <t>名古屋市西区庄内通三丁目</t>
        </is>
      </c>
      <c r="D187" s="9" t="inlineStr">
        <is>
          <t>1K</t>
        </is>
      </c>
      <c r="E187" s="10" t="n">
        <v>30.1</v>
      </c>
      <c r="F187" s="11">
        <f>E187/3.305785</f>
        <v/>
      </c>
      <c r="G187" s="12" t="n">
        <v>20</v>
      </c>
      <c r="H187" s="13" t="n">
        <v>6</v>
      </c>
      <c r="I187" s="9" t="n">
        <v>3</v>
      </c>
      <c r="J187" s="14" t="n"/>
      <c r="K187" s="15" t="n">
        <v>61000</v>
      </c>
      <c r="L187" s="16" t="n">
        <v>3000</v>
      </c>
      <c r="M187" s="15">
        <f>K187+L187</f>
        <v/>
      </c>
      <c r="N187" s="16">
        <f>M187/E187</f>
        <v/>
      </c>
      <c r="O187" s="16">
        <f>N187*3.305785</f>
        <v/>
      </c>
      <c r="P187" s="14" t="n"/>
      <c r="Q187" s="14" t="n"/>
      <c r="R187" s="14" t="n"/>
      <c r="S187" s="17" t="n"/>
      <c r="T187" s="18" t="n"/>
      <c r="U187" s="18" t="n"/>
    </row>
    <row r="188">
      <c r="A188" s="19" t="inlineStr">
        <is>
          <t>★見本ハイツ（本物件）</t>
        </is>
      </c>
      <c r="B188" s="19" t="inlineStr">
        <is>
          <t>マンション 5階建</t>
        </is>
      </c>
      <c r="C188" s="19" t="inlineStr">
        <is>
          <t>名古屋市西区名西二丁目</t>
        </is>
      </c>
      <c r="D188" s="20" t="inlineStr">
        <is>
          <t>1K</t>
        </is>
      </c>
      <c r="E188" s="21" t="n">
        <v>25.5</v>
      </c>
      <c r="F188" s="21">
        <f>E188/3.305785</f>
        <v/>
      </c>
      <c r="G188" s="22" t="n">
        <v>19</v>
      </c>
      <c r="H188" s="23" t="n">
        <v>12</v>
      </c>
      <c r="I188" s="24" t="n"/>
      <c r="J188" s="24" t="n"/>
      <c r="K188" s="25" t="n">
        <v>64000</v>
      </c>
      <c r="L188" s="25" t="n">
        <v>3000</v>
      </c>
      <c r="M188" s="25">
        <f>K188+L188</f>
        <v/>
      </c>
      <c r="N188" s="25">
        <f>M188/E188</f>
        <v/>
      </c>
      <c r="O188" s="25">
        <f>N188*3.305785</f>
        <v/>
      </c>
      <c r="P188" s="24" t="n"/>
      <c r="Q188" s="24" t="n"/>
      <c r="R188" s="24" t="n"/>
      <c r="S188" s="26" t="n"/>
      <c r="T188" s="27" t="n"/>
      <c r="U188" s="27" t="n"/>
    </row>
    <row r="189">
      <c r="A189" s="5" t="inlineStr">
        <is>
          <t>見本レジデンス名西</t>
        </is>
      </c>
      <c r="B189" s="7" t="inlineStr">
        <is>
          <t>マンション 4階建</t>
        </is>
      </c>
      <c r="C189" s="7" t="inlineStr">
        <is>
          <t>名古屋市西区名西二丁目</t>
        </is>
      </c>
      <c r="D189" s="9" t="inlineStr">
        <is>
          <t>1K</t>
        </is>
      </c>
      <c r="E189" s="10" t="n">
        <v>27.8</v>
      </c>
      <c r="F189" s="11">
        <f>E189/3.305785</f>
        <v/>
      </c>
      <c r="G189" s="12" t="n">
        <v>6</v>
      </c>
      <c r="H189" s="13" t="n">
        <v>10</v>
      </c>
      <c r="I189" s="9" t="n">
        <v>2</v>
      </c>
      <c r="J189" s="14" t="n"/>
      <c r="K189" s="15" t="n">
        <v>66000</v>
      </c>
      <c r="L189" s="16" t="n">
        <v>4000</v>
      </c>
      <c r="M189" s="15">
        <f>K189+L189</f>
        <v/>
      </c>
      <c r="N189" s="16">
        <f>M189/E189</f>
        <v/>
      </c>
      <c r="O189" s="16">
        <f>N189*3.305785</f>
        <v/>
      </c>
      <c r="P189" s="14" t="n"/>
      <c r="Q189" s="14" t="n"/>
      <c r="R189" s="14" t="n"/>
      <c r="S189" s="17" t="n"/>
      <c r="T189" s="18" t="n"/>
      <c r="U189" s="18" t="n"/>
    </row>
    <row r="190">
      <c r="A190" s="5" t="inlineStr">
        <is>
          <t>見本レジデンス名西</t>
        </is>
      </c>
      <c r="B190" s="7" t="inlineStr">
        <is>
          <t>マンション 4階建</t>
        </is>
      </c>
      <c r="C190" s="7" t="inlineStr">
        <is>
          <t>名古屋市西区名西二丁目</t>
        </is>
      </c>
      <c r="D190" s="9" t="inlineStr">
        <is>
          <t>1K</t>
        </is>
      </c>
      <c r="E190" s="10" t="n">
        <v>27.8</v>
      </c>
      <c r="F190" s="11">
        <f>E190/3.305785</f>
        <v/>
      </c>
      <c r="G190" s="12" t="n">
        <v>6</v>
      </c>
      <c r="H190" s="13" t="n">
        <v>10</v>
      </c>
      <c r="I190" s="9" t="n">
        <v>3</v>
      </c>
      <c r="J190" s="14" t="n"/>
      <c r="K190" s="15" t="n">
        <v>67000</v>
      </c>
      <c r="L190" s="16" t="n">
        <v>4000</v>
      </c>
      <c r="M190" s="15">
        <f>K190+L190</f>
        <v/>
      </c>
      <c r="N190" s="16">
        <f>M190/E190</f>
        <v/>
      </c>
      <c r="O190" s="16">
        <f>N190*3.305785</f>
        <v/>
      </c>
      <c r="P190" s="14" t="n"/>
      <c r="Q190" s="14" t="n"/>
      <c r="R190" s="14" t="n"/>
      <c r="S190" s="17" t="n"/>
      <c r="T190" s="18" t="n"/>
      <c r="U190" s="18" t="n"/>
    </row>
    <row r="191">
      <c r="A191" s="5" t="inlineStr">
        <is>
          <t>見本パレス新道</t>
        </is>
      </c>
      <c r="B191" s="7" t="inlineStr">
        <is>
          <t>マンション 8階建</t>
        </is>
      </c>
      <c r="C191" s="7" t="inlineStr">
        <is>
          <t>名古屋市西区新道一丁目</t>
        </is>
      </c>
      <c r="D191" s="9" t="inlineStr">
        <is>
          <t>1K</t>
        </is>
      </c>
      <c r="E191" s="10" t="n">
        <v>27.2</v>
      </c>
      <c r="F191" s="11">
        <f>E191/3.305785</f>
        <v/>
      </c>
      <c r="G191" s="12" t="n">
        <v>2</v>
      </c>
      <c r="H191" s="13" t="n">
        <v>12</v>
      </c>
      <c r="I191" s="9" t="n">
        <v>6</v>
      </c>
      <c r="J191" s="14" t="n"/>
      <c r="K191" s="15" t="n">
        <v>68000</v>
      </c>
      <c r="L191" s="16" t="n">
        <v>4500</v>
      </c>
      <c r="M191" s="15">
        <f>K191+L191</f>
        <v/>
      </c>
      <c r="N191" s="16">
        <f>M191/E191</f>
        <v/>
      </c>
      <c r="O191" s="16">
        <f>N191*3.305785</f>
        <v/>
      </c>
      <c r="P191" s="14" t="n"/>
      <c r="Q191" s="14" t="n"/>
      <c r="R191" s="14" t="n"/>
      <c r="S191" s="17" t="n"/>
      <c r="T191" s="18" t="n"/>
      <c r="U191" s="18" t="n"/>
    </row>
    <row r="192">
      <c r="A192" s="5" t="inlineStr">
        <is>
          <t>見本パレス新道</t>
        </is>
      </c>
      <c r="B192" s="7" t="inlineStr">
        <is>
          <t>マンション 8階建</t>
        </is>
      </c>
      <c r="C192" s="7" t="inlineStr">
        <is>
          <t>名古屋市西区新道一丁目</t>
        </is>
      </c>
      <c r="D192" s="9" t="inlineStr">
        <is>
          <t>1K</t>
        </is>
      </c>
      <c r="E192" s="10" t="n">
        <v>27.2</v>
      </c>
      <c r="F192" s="11">
        <f>E192/3.305785</f>
        <v/>
      </c>
      <c r="G192" s="12" t="n">
        <v>2</v>
      </c>
      <c r="H192" s="13" t="n">
        <v>12</v>
      </c>
      <c r="I192" s="9" t="n">
        <v>7</v>
      </c>
      <c r="J192" s="14" t="n"/>
      <c r="K192" s="15" t="n">
        <v>69000</v>
      </c>
      <c r="L192" s="16" t="n">
        <v>4500</v>
      </c>
      <c r="M192" s="15">
        <f>K192+L192</f>
        <v/>
      </c>
      <c r="N192" s="16">
        <f>M192/E192</f>
        <v/>
      </c>
      <c r="O192" s="16">
        <f>N192*3.305785</f>
        <v/>
      </c>
      <c r="P192" s="14" t="n"/>
      <c r="Q192" s="14" t="n"/>
      <c r="R192" s="14" t="n"/>
      <c r="S192" s="17" t="n"/>
      <c r="T192" s="18" t="n"/>
      <c r="U192" s="18" t="n"/>
    </row>
    <row r="193">
      <c r="A193" s="5" t="inlineStr">
        <is>
          <t>見本ガーデン上名古屋</t>
        </is>
      </c>
      <c r="B193" s="7" t="inlineStr">
        <is>
          <t>マンション 6階建</t>
        </is>
      </c>
      <c r="C193" s="7" t="inlineStr">
        <is>
          <t>名古屋市西区上名古屋二丁目</t>
        </is>
      </c>
      <c r="D193" s="9" t="inlineStr">
        <is>
          <t>1K</t>
        </is>
      </c>
      <c r="E193" s="10" t="n">
        <v>26.3</v>
      </c>
      <c r="F193" s="11">
        <f>E193/3.305785</f>
        <v/>
      </c>
      <c r="G193" s="12" t="n">
        <v>4</v>
      </c>
      <c r="H193" s="13" t="n">
        <v>7</v>
      </c>
      <c r="I193" s="9" t="n">
        <v>4</v>
      </c>
      <c r="J193" s="14" t="n"/>
      <c r="K193" s="15" t="n">
        <v>69000</v>
      </c>
      <c r="L193" s="16" t="n">
        <v>5000</v>
      </c>
      <c r="M193" s="15">
        <f>K193+L193</f>
        <v/>
      </c>
      <c r="N193" s="16">
        <f>M193/E193</f>
        <v/>
      </c>
      <c r="O193" s="16">
        <f>N193*3.305785</f>
        <v/>
      </c>
      <c r="P193" s="14" t="n"/>
      <c r="Q193" s="14" t="n"/>
      <c r="R193" s="14" t="n"/>
      <c r="S193" s="17" t="n"/>
      <c r="T193" s="18" t="n"/>
      <c r="U193" s="18" t="n"/>
    </row>
    <row r="194">
      <c r="A194" s="5" t="inlineStr">
        <is>
          <t>見本ガーデン上名古屋</t>
        </is>
      </c>
      <c r="B194" s="7" t="inlineStr">
        <is>
          <t>マンション 6階建</t>
        </is>
      </c>
      <c r="C194" s="7" t="inlineStr">
        <is>
          <t>名古屋市西区上名古屋二丁目</t>
        </is>
      </c>
      <c r="D194" s="9" t="inlineStr">
        <is>
          <t>1K</t>
        </is>
      </c>
      <c r="E194" s="10" t="n">
        <v>26.3</v>
      </c>
      <c r="F194" s="11">
        <f>E194/3.305785</f>
        <v/>
      </c>
      <c r="G194" s="12" t="n">
        <v>4</v>
      </c>
      <c r="H194" s="13" t="n">
        <v>7</v>
      </c>
      <c r="I194" s="9" t="n">
        <v>5</v>
      </c>
      <c r="J194" s="14" t="n"/>
      <c r="K194" s="15" t="n">
        <v>70000</v>
      </c>
      <c r="L194" s="16" t="n">
        <v>5000</v>
      </c>
      <c r="M194" s="15">
        <f>K194+L194</f>
        <v/>
      </c>
      <c r="N194" s="16">
        <f>M194/E194</f>
        <v/>
      </c>
      <c r="O194" s="16">
        <f>N194*3.305785</f>
        <v/>
      </c>
      <c r="P194" s="14" t="n"/>
      <c r="Q194" s="14" t="n"/>
      <c r="R194" s="14" t="n"/>
      <c r="S194" s="17" t="n"/>
      <c r="T194" s="18" t="n"/>
      <c r="U194" s="18" t="n"/>
    </row>
    <row r="195">
      <c r="A195" s="5" t="inlineStr">
        <is>
          <t>見本タワー浄心</t>
        </is>
      </c>
      <c r="B195" s="7" t="inlineStr">
        <is>
          <t>マンション 10階建</t>
        </is>
      </c>
      <c r="C195" s="7" t="inlineStr">
        <is>
          <t>名古屋市西区浄心一丁目</t>
        </is>
      </c>
      <c r="D195" s="9" t="inlineStr">
        <is>
          <t>1K</t>
        </is>
      </c>
      <c r="E195" s="10" t="n">
        <v>28.4</v>
      </c>
      <c r="F195" s="11">
        <f>E195/3.305785</f>
        <v/>
      </c>
      <c r="G195" s="12" t="n">
        <v>3</v>
      </c>
      <c r="H195" s="13" t="n">
        <v>5</v>
      </c>
      <c r="I195" s="9" t="n">
        <v>2</v>
      </c>
      <c r="J195" s="14" t="n"/>
      <c r="K195" s="15" t="n">
        <v>72000</v>
      </c>
      <c r="L195" s="16" t="n">
        <v>5000</v>
      </c>
      <c r="M195" s="15">
        <f>K195+L195</f>
        <v/>
      </c>
      <c r="N195" s="16">
        <f>M195/E195</f>
        <v/>
      </c>
      <c r="O195" s="16">
        <f>N195*3.305785</f>
        <v/>
      </c>
      <c r="P195" s="14" t="n"/>
      <c r="Q195" s="14" t="n"/>
      <c r="R195" s="14" t="n"/>
      <c r="S195" s="17" t="n"/>
      <c r="T195" s="18" t="n"/>
      <c r="U195" s="18" t="n"/>
    </row>
    <row r="196">
      <c r="A196" s="5" t="inlineStr">
        <is>
          <t>見本タワー浄心</t>
        </is>
      </c>
      <c r="B196" s="7" t="inlineStr">
        <is>
          <t>マンション 10階建</t>
        </is>
      </c>
      <c r="C196" s="7" t="inlineStr">
        <is>
          <t>名古屋市西区浄心一丁目</t>
        </is>
      </c>
      <c r="D196" s="9" t="inlineStr">
        <is>
          <t>1K</t>
        </is>
      </c>
      <c r="E196" s="10" t="n">
        <v>28.4</v>
      </c>
      <c r="F196" s="11">
        <f>E196/3.305785</f>
        <v/>
      </c>
      <c r="G196" s="12" t="n">
        <v>3</v>
      </c>
      <c r="H196" s="13" t="n">
        <v>5</v>
      </c>
      <c r="I196" s="9" t="n">
        <v>8</v>
      </c>
      <c r="J196" s="14" t="n"/>
      <c r="K196" s="15" t="n">
        <v>74000</v>
      </c>
      <c r="L196" s="16" t="n">
        <v>5000</v>
      </c>
      <c r="M196" s="15">
        <f>K196+L196</f>
        <v/>
      </c>
      <c r="N196" s="16">
        <f>M196/E196</f>
        <v/>
      </c>
      <c r="O196" s="16">
        <f>N196*3.305785</f>
        <v/>
      </c>
      <c r="P196" s="14" t="n"/>
      <c r="Q196" s="14" t="n"/>
      <c r="R196" s="14" t="n"/>
      <c r="S196" s="17" t="n"/>
      <c r="T196" s="18" t="n"/>
      <c r="U196" s="18" t="n"/>
    </row>
    <row r="198">
      <c r="A198" s="28" t="inlineStr">
        <is>
          <t>事例の分布（本物件は含みません）</t>
        </is>
      </c>
      <c r="M198" s="29" t="inlineStr">
        <is>
          <t>賃料＋管理費（円）</t>
        </is>
      </c>
      <c r="N198" s="29" t="inlineStr">
        <is>
          <t>㎡単価（円）</t>
        </is>
      </c>
      <c r="O198" s="29" t="inlineStr">
        <is>
          <t>坪単価（円）</t>
        </is>
      </c>
    </row>
    <row r="199">
      <c r="A199" s="30" t="inlineStr">
        <is>
          <t>件数（室）</t>
        </is>
      </c>
      <c r="L199" s="31" t="inlineStr">
        <is>
          <t>件数（室）</t>
        </is>
      </c>
      <c r="M199" s="32">
        <f>COUNT((M146:M187,M189:M196))</f>
        <v/>
      </c>
      <c r="N199" s="32">
        <f>COUNT((N146:N187,N189:N196))</f>
        <v/>
      </c>
      <c r="O199" s="32">
        <f>COUNT((O146:O187,O189:O196))</f>
        <v/>
      </c>
    </row>
    <row r="200">
      <c r="A200" s="30" t="inlineStr">
        <is>
          <t>最低</t>
        </is>
      </c>
      <c r="L200" s="31" t="inlineStr">
        <is>
          <t>最低</t>
        </is>
      </c>
      <c r="M200" s="16">
        <f>MIN((M146:M187,M189:M196))</f>
        <v/>
      </c>
      <c r="N200" s="16">
        <f>MIN((N146:N187,N189:N196))</f>
        <v/>
      </c>
      <c r="O200" s="16">
        <f>MIN((O146:O187,O189:O196))</f>
        <v/>
      </c>
    </row>
    <row r="201">
      <c r="A201" s="30" t="inlineStr">
        <is>
          <t>p25</t>
        </is>
      </c>
      <c r="L201" s="31" t="inlineStr">
        <is>
          <t>p25</t>
        </is>
      </c>
      <c r="M201" s="16">
        <f>_xlfn.PERCENTILE.INC((M146:M187,M189:M196),0.25)</f>
        <v/>
      </c>
      <c r="N201" s="16">
        <f>_xlfn.PERCENTILE.INC((N146:N187,N189:N196),0.25)</f>
        <v/>
      </c>
      <c r="O201" s="16">
        <f>_xlfn.PERCENTILE.INC((O146:O187,O189:O196),0.25)</f>
        <v/>
      </c>
    </row>
    <row r="202">
      <c r="A202" s="30" t="inlineStr">
        <is>
          <t>中央値</t>
        </is>
      </c>
      <c r="L202" s="31" t="inlineStr">
        <is>
          <t>中央値</t>
        </is>
      </c>
      <c r="M202" s="16">
        <f>MEDIAN((M146:M187,M189:M196))</f>
        <v/>
      </c>
      <c r="N202" s="16">
        <f>MEDIAN((N146:N187,N189:N196))</f>
        <v/>
      </c>
      <c r="O202" s="16">
        <f>MEDIAN((O146:O187,O189:O196))</f>
        <v/>
      </c>
    </row>
    <row r="203">
      <c r="A203" s="30" t="inlineStr">
        <is>
          <t>p75</t>
        </is>
      </c>
      <c r="L203" s="31" t="inlineStr">
        <is>
          <t>p75</t>
        </is>
      </c>
      <c r="M203" s="16">
        <f>_xlfn.PERCENTILE.INC((M146:M187,M189:M196),0.75)</f>
        <v/>
      </c>
      <c r="N203" s="16">
        <f>_xlfn.PERCENTILE.INC((N146:N187,N189:N196),0.75)</f>
        <v/>
      </c>
      <c r="O203" s="16">
        <f>_xlfn.PERCENTILE.INC((O146:O187,O189:O196),0.75)</f>
        <v/>
      </c>
    </row>
    <row r="204">
      <c r="A204" s="30" t="inlineStr">
        <is>
          <t>最高</t>
        </is>
      </c>
      <c r="L204" s="31" t="inlineStr">
        <is>
          <t>最高</t>
        </is>
      </c>
      <c r="M204" s="16">
        <f>MAX((M146:M187,M189:M196))</f>
        <v/>
      </c>
      <c r="N204" s="16">
        <f>MAX((N146:N187,N189:N196))</f>
        <v/>
      </c>
      <c r="O204" s="16">
        <f>MAX((O146:O187,O189:O196))</f>
        <v/>
      </c>
    </row>
    <row r="205">
      <c r="A205" s="30" t="inlineStr">
        <is>
          <t>平均</t>
        </is>
      </c>
      <c r="L205" s="31" t="inlineStr">
        <is>
          <t>平均</t>
        </is>
      </c>
      <c r="M205" s="16">
        <f>AVERAGE((M146:M187,M189:M196))</f>
        <v/>
      </c>
      <c r="N205" s="16">
        <f>AVERAGE((N146:N187,N189:N196))</f>
        <v/>
      </c>
      <c r="O205" s="16">
        <f>AVERAGE((O146:O187,O189:O196))</f>
        <v/>
      </c>
    </row>
    <row r="206">
      <c r="A206" s="30" t="inlineStr">
        <is>
          <t>棟数</t>
        </is>
      </c>
      <c r="L206" s="31" t="inlineStr">
        <is>
          <t>棟数</t>
        </is>
      </c>
      <c r="M206" s="32" t="n">
        <v>24</v>
      </c>
    </row>
  </sheetData>
  <mergeCells count="16">
    <mergeCell ref="B52:C52"/>
    <mergeCell ref="D52:E52"/>
    <mergeCell ref="B51:C51"/>
    <mergeCell ref="D49:E49"/>
    <mergeCell ref="F51:G51"/>
    <mergeCell ref="D51:E51"/>
    <mergeCell ref="H49:I49"/>
    <mergeCell ref="F49:G49"/>
    <mergeCell ref="H51:I51"/>
    <mergeCell ref="B50:C50"/>
    <mergeCell ref="H50:I50"/>
    <mergeCell ref="F50:G50"/>
    <mergeCell ref="D50:E50"/>
    <mergeCell ref="B49:C49"/>
    <mergeCell ref="H52:I52"/>
    <mergeCell ref="F52:G52"/>
  </mergeCells>
  <pageMargins left="0.7" right="0.7" top="0.75" bottom="0.75" header="0.3" footer="0.3"/>
  <pageSetup orientation="portrait" scale="100" fitToHeight="1" fitToWidth="1" horizontalDpi="4294967295" verticalDpi="4294967295"/>
  <headerFooter>
    <oddHeader>&amp;C見本 / SAMPLE</oddHeader>
    <oddFooter>&amp;C見本（架空の物件）・転載不可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75"/>
  <sheetViews>
    <sheetView workbookViewId="0">
      <selection activeCell="A1" sqref="A1"/>
    </sheetView>
  </sheetViews>
  <sheetFormatPr baseColWidth="8" defaultRowHeight="15" outlineLevelRow="0"/>
  <cols>
    <col width="26" customWidth="1" min="1" max="1"/>
    <col width="12" customWidth="1" min="2" max="2"/>
    <col width="20" customWidth="1" min="3" max="3"/>
    <col width="8" customWidth="1" min="4" max="4"/>
    <col width="12" customWidth="1" min="5" max="6"/>
    <col width="8" customWidth="1" min="7" max="7"/>
    <col width="11" customWidth="1" min="8" max="8"/>
    <col width="11" customWidth="1" min="11" max="12"/>
    <col width="15" customWidth="1" min="13" max="13"/>
    <col width="11" customWidth="1" min="14" max="15"/>
    <col width="12" customWidth="1" min="18" max="18"/>
    <col width="46" customWidth="1" min="20" max="20"/>
    <col width="34" customWidth="1" min="21" max="21"/>
  </cols>
  <sheetData>
    <row r="1">
      <c r="A1" s="1" t="inlineStr">
        <is>
          <t>物件一覧（絞り込み前のすべての事例）</t>
        </is>
      </c>
    </row>
    <row r="3">
      <c r="A3" s="3" t="inlineStr">
        <is>
          <t>すべての事例（1K以外を含む場合があります）</t>
        </is>
      </c>
      <c r="K3" s="3" t="inlineStr">
        <is>
          <t>事例 50室 / 24棟</t>
        </is>
      </c>
    </row>
    <row r="4">
      <c r="A4" s="7" t="inlineStr">
        <is>
          <t>並べ替え: 賃料＋管理費の少ない順。★が本物件です。</t>
        </is>
      </c>
    </row>
    <row r="5">
      <c r="A5" s="7" t="inlineStr">
        <is>
          <t>建物種別の内訳: アパート 2階建 12室 ／ アパート 3階建 8室 ／ マンション 10階建 2室 ／ マンション 4階建 10室 ／ マンション 5階建 11室 ／ マンション 6階建 2室 ／ マンション 7階建 3室 ／ マンション 8階建 2室　｜　本物件と同じ種別（マンション）の事例 30室／同じ種別・同じ階建（マンション 5階建）の事例 11室</t>
        </is>
      </c>
    </row>
    <row r="6">
      <c r="A6" s="8" t="inlineStr">
        <is>
          <t>建物名</t>
        </is>
      </c>
      <c r="B6" s="8" t="inlineStr">
        <is>
          <t>建物種別</t>
        </is>
      </c>
      <c r="C6" s="8" t="inlineStr">
        <is>
          <t>所在地</t>
        </is>
      </c>
      <c r="D6" s="8" t="inlineStr">
        <is>
          <t>間取り</t>
        </is>
      </c>
      <c r="E6" s="8" t="inlineStr">
        <is>
          <t>専有面積（㎡）</t>
        </is>
      </c>
      <c r="F6" s="8" t="inlineStr">
        <is>
          <t>専有面積（坪）</t>
        </is>
      </c>
      <c r="G6" s="8" t="inlineStr">
        <is>
          <t>築年数</t>
        </is>
      </c>
      <c r="H6" s="8" t="inlineStr">
        <is>
          <t>駅徒歩（分）</t>
        </is>
      </c>
      <c r="I6" s="8" t="inlineStr">
        <is>
          <t>部屋階数</t>
        </is>
      </c>
      <c r="J6" s="8" t="inlineStr">
        <is>
          <t>方角</t>
        </is>
      </c>
      <c r="K6" s="8" t="inlineStr">
        <is>
          <t>賃料（円）</t>
        </is>
      </c>
      <c r="L6" s="8" t="inlineStr">
        <is>
          <t>管理費（円）</t>
        </is>
      </c>
      <c r="M6" s="8" t="inlineStr">
        <is>
          <t>賃料＋管理費（円）</t>
        </is>
      </c>
      <c r="N6" s="8" t="inlineStr">
        <is>
          <t>㎡単価（円）</t>
        </is>
      </c>
      <c r="O6" s="8" t="inlineStr">
        <is>
          <t>坪単価（円）</t>
        </is>
      </c>
      <c r="P6" s="8" t="inlineStr">
        <is>
          <t>敷金</t>
        </is>
      </c>
      <c r="Q6" s="8" t="inlineStr">
        <is>
          <t>礼金</t>
        </is>
      </c>
      <c r="R6" s="8" t="inlineStr">
        <is>
          <t>情報更新日</t>
        </is>
      </c>
      <c r="S6" s="8" t="inlineStr">
        <is>
          <t>面積の印</t>
        </is>
      </c>
      <c r="T6" s="8" t="inlineStr">
        <is>
          <t>設備</t>
        </is>
      </c>
      <c r="U6" s="8" t="inlineStr">
        <is>
          <t>特記</t>
        </is>
      </c>
    </row>
    <row r="7">
      <c r="A7" s="5" t="inlineStr">
        <is>
          <t>見本アパート枇杷島</t>
        </is>
      </c>
      <c r="B7" s="7" t="inlineStr">
        <is>
          <t>アパート 2階建</t>
        </is>
      </c>
      <c r="C7" s="7" t="inlineStr">
        <is>
          <t>名古屋市西区枇杷島二丁目</t>
        </is>
      </c>
      <c r="D7" s="9" t="inlineStr">
        <is>
          <t>1K</t>
        </is>
      </c>
      <c r="E7" s="10" t="n">
        <v>22.4</v>
      </c>
      <c r="F7" s="11">
        <f>E7/3.305785</f>
        <v/>
      </c>
      <c r="G7" s="12" t="n">
        <v>46</v>
      </c>
      <c r="H7" s="13" t="n">
        <v>16</v>
      </c>
      <c r="I7" s="9" t="n">
        <v>1</v>
      </c>
      <c r="J7" s="14" t="n"/>
      <c r="K7" s="15" t="n">
        <v>34000</v>
      </c>
      <c r="L7" s="16" t="n">
        <v>1500</v>
      </c>
      <c r="M7" s="15">
        <f>K7+L7</f>
        <v/>
      </c>
      <c r="N7" s="16">
        <f>M7/E7</f>
        <v/>
      </c>
      <c r="O7" s="16">
        <f>N7*3.305785</f>
        <v/>
      </c>
      <c r="P7" s="14" t="n"/>
      <c r="Q7" s="14" t="n"/>
      <c r="R7" s="14" t="n"/>
      <c r="S7" s="17" t="n"/>
      <c r="T7" s="18" t="n"/>
      <c r="U7" s="18" t="n"/>
    </row>
    <row r="8">
      <c r="A8" s="5" t="inlineStr">
        <is>
          <t>見本荘則武</t>
        </is>
      </c>
      <c r="B8" s="7" t="inlineStr">
        <is>
          <t>アパート 2階建</t>
        </is>
      </c>
      <c r="C8" s="7" t="inlineStr">
        <is>
          <t>名古屋市西区則武新町三丁目</t>
        </is>
      </c>
      <c r="D8" s="9" t="inlineStr">
        <is>
          <t>1K</t>
        </is>
      </c>
      <c r="E8" s="10" t="n">
        <v>21.8</v>
      </c>
      <c r="F8" s="11">
        <f>E8/3.305785</f>
        <v/>
      </c>
      <c r="G8" s="12" t="n">
        <v>40</v>
      </c>
      <c r="H8" s="13" t="n">
        <v>19</v>
      </c>
      <c r="I8" s="9" t="n">
        <v>1</v>
      </c>
      <c r="J8" s="14" t="n"/>
      <c r="K8" s="15" t="n">
        <v>35000</v>
      </c>
      <c r="L8" s="16" t="n">
        <v>1500</v>
      </c>
      <c r="M8" s="15">
        <f>K8+L8</f>
        <v/>
      </c>
      <c r="N8" s="16">
        <f>M8/E8</f>
        <v/>
      </c>
      <c r="O8" s="16">
        <f>N8*3.305785</f>
        <v/>
      </c>
      <c r="P8" s="14" t="n"/>
      <c r="Q8" s="14" t="n"/>
      <c r="R8" s="14" t="n"/>
      <c r="S8" s="17" t="n"/>
      <c r="T8" s="18" t="n"/>
      <c r="U8" s="18" t="n"/>
    </row>
    <row r="9">
      <c r="A9" s="5" t="inlineStr">
        <is>
          <t>見本アパート枇杷島</t>
        </is>
      </c>
      <c r="B9" s="7" t="inlineStr">
        <is>
          <t>アパート 2階建</t>
        </is>
      </c>
      <c r="C9" s="7" t="inlineStr">
        <is>
          <t>名古屋市西区枇杷島二丁目</t>
        </is>
      </c>
      <c r="D9" s="9" t="inlineStr">
        <is>
          <t>1K</t>
        </is>
      </c>
      <c r="E9" s="10" t="n">
        <v>22.4</v>
      </c>
      <c r="F9" s="11">
        <f>E9/3.305785</f>
        <v/>
      </c>
      <c r="G9" s="12" t="n">
        <v>46</v>
      </c>
      <c r="H9" s="13" t="n">
        <v>16</v>
      </c>
      <c r="I9" s="9" t="n">
        <v>2</v>
      </c>
      <c r="J9" s="14" t="n"/>
      <c r="K9" s="15" t="n">
        <v>35000</v>
      </c>
      <c r="L9" s="16" t="n">
        <v>1500</v>
      </c>
      <c r="M9" s="15">
        <f>K9+L9</f>
        <v/>
      </c>
      <c r="N9" s="16">
        <f>M9/E9</f>
        <v/>
      </c>
      <c r="O9" s="16">
        <f>N9*3.305785</f>
        <v/>
      </c>
      <c r="P9" s="14" t="n"/>
      <c r="Q9" s="14" t="n"/>
      <c r="R9" s="14" t="n"/>
      <c r="S9" s="17" t="n"/>
      <c r="T9" s="18" t="n"/>
      <c r="U9" s="18" t="n"/>
    </row>
    <row r="10">
      <c r="A10" s="5" t="inlineStr">
        <is>
          <t>見本アパート庄内</t>
        </is>
      </c>
      <c r="B10" s="7" t="inlineStr">
        <is>
          <t>アパート 2階建</t>
        </is>
      </c>
      <c r="C10" s="7" t="inlineStr">
        <is>
          <t>名古屋市西区庄内通四丁目</t>
        </is>
      </c>
      <c r="D10" s="9" t="inlineStr">
        <is>
          <t>1K</t>
        </is>
      </c>
      <c r="E10" s="10" t="n">
        <v>21.5</v>
      </c>
      <c r="F10" s="11">
        <f>E10/3.305785</f>
        <v/>
      </c>
      <c r="G10" s="12" t="n">
        <v>44</v>
      </c>
      <c r="H10" s="13" t="n">
        <v>9</v>
      </c>
      <c r="I10" s="9" t="n">
        <v>1</v>
      </c>
      <c r="J10" s="14" t="n"/>
      <c r="K10" s="15" t="n">
        <v>36000</v>
      </c>
      <c r="L10" s="16" t="n">
        <v>1500</v>
      </c>
      <c r="M10" s="15">
        <f>K10+L10</f>
        <v/>
      </c>
      <c r="N10" s="16">
        <f>M10/E10</f>
        <v/>
      </c>
      <c r="O10" s="16">
        <f>N10*3.305785</f>
        <v/>
      </c>
      <c r="P10" s="14" t="n"/>
      <c r="Q10" s="14" t="n"/>
      <c r="R10" s="14" t="n"/>
      <c r="S10" s="17" t="n"/>
      <c r="T10" s="18" t="n"/>
      <c r="U10" s="18" t="n"/>
    </row>
    <row r="11">
      <c r="A11" s="5" t="inlineStr">
        <is>
          <t>見本荘則武</t>
        </is>
      </c>
      <c r="B11" s="7" t="inlineStr">
        <is>
          <t>アパート 2階建</t>
        </is>
      </c>
      <c r="C11" s="7" t="inlineStr">
        <is>
          <t>名古屋市西区則武新町三丁目</t>
        </is>
      </c>
      <c r="D11" s="9" t="inlineStr">
        <is>
          <t>1K</t>
        </is>
      </c>
      <c r="E11" s="10" t="n">
        <v>21.8</v>
      </c>
      <c r="F11" s="11">
        <f>E11/3.305785</f>
        <v/>
      </c>
      <c r="G11" s="12" t="n">
        <v>40</v>
      </c>
      <c r="H11" s="13" t="n">
        <v>19</v>
      </c>
      <c r="I11" s="9" t="n">
        <v>2</v>
      </c>
      <c r="J11" s="14" t="n"/>
      <c r="K11" s="15" t="n">
        <v>36000</v>
      </c>
      <c r="L11" s="16" t="n">
        <v>1500</v>
      </c>
      <c r="M11" s="15">
        <f>K11+L11</f>
        <v/>
      </c>
      <c r="N11" s="16">
        <f>M11/E11</f>
        <v/>
      </c>
      <c r="O11" s="16">
        <f>N11*3.305785</f>
        <v/>
      </c>
      <c r="P11" s="14" t="n"/>
      <c r="Q11" s="14" t="n"/>
      <c r="R11" s="14" t="n"/>
      <c r="S11" s="17" t="n"/>
      <c r="T11" s="18" t="n"/>
      <c r="U11" s="18" t="n"/>
    </row>
    <row r="12">
      <c r="A12" s="5" t="inlineStr">
        <is>
          <t>見本アパート庄内</t>
        </is>
      </c>
      <c r="B12" s="7" t="inlineStr">
        <is>
          <t>アパート 2階建</t>
        </is>
      </c>
      <c r="C12" s="7" t="inlineStr">
        <is>
          <t>名古屋市西区庄内通四丁目</t>
        </is>
      </c>
      <c r="D12" s="9" t="inlineStr">
        <is>
          <t>1K</t>
        </is>
      </c>
      <c r="E12" s="10" t="n">
        <v>21.5</v>
      </c>
      <c r="F12" s="11">
        <f>E12/3.305785</f>
        <v/>
      </c>
      <c r="G12" s="12" t="n">
        <v>44</v>
      </c>
      <c r="H12" s="13" t="n">
        <v>9</v>
      </c>
      <c r="I12" s="9" t="n">
        <v>2</v>
      </c>
      <c r="J12" s="14" t="n"/>
      <c r="K12" s="15" t="n">
        <v>37000</v>
      </c>
      <c r="L12" s="16" t="n">
        <v>1500</v>
      </c>
      <c r="M12" s="15">
        <f>K12+L12</f>
        <v/>
      </c>
      <c r="N12" s="16">
        <f>M12/E12</f>
        <v/>
      </c>
      <c r="O12" s="16">
        <f>N12*3.305785</f>
        <v/>
      </c>
      <c r="P12" s="14" t="n"/>
      <c r="Q12" s="14" t="n"/>
      <c r="R12" s="14" t="n"/>
      <c r="S12" s="17" t="n"/>
      <c r="T12" s="18" t="n"/>
      <c r="U12" s="18" t="n"/>
    </row>
    <row r="13">
      <c r="A13" s="5" t="inlineStr">
        <is>
          <t>見本荘城西</t>
        </is>
      </c>
      <c r="B13" s="7" t="inlineStr">
        <is>
          <t>アパート 2階建</t>
        </is>
      </c>
      <c r="C13" s="7" t="inlineStr">
        <is>
          <t>名古屋市西区城西一丁目</t>
        </is>
      </c>
      <c r="D13" s="9" t="inlineStr">
        <is>
          <t>1K</t>
        </is>
      </c>
      <c r="E13" s="10" t="n">
        <v>22</v>
      </c>
      <c r="F13" s="11">
        <f>E13/3.305785</f>
        <v/>
      </c>
      <c r="G13" s="12" t="n">
        <v>41</v>
      </c>
      <c r="H13" s="13" t="n">
        <v>8</v>
      </c>
      <c r="I13" s="9" t="n">
        <v>1</v>
      </c>
      <c r="J13" s="14" t="n"/>
      <c r="K13" s="15" t="n">
        <v>38000</v>
      </c>
      <c r="L13" s="16" t="n">
        <v>2000</v>
      </c>
      <c r="M13" s="15">
        <f>K13+L13</f>
        <v/>
      </c>
      <c r="N13" s="16">
        <f>M13/E13</f>
        <v/>
      </c>
      <c r="O13" s="16">
        <f>N13*3.305785</f>
        <v/>
      </c>
      <c r="P13" s="14" t="n"/>
      <c r="Q13" s="14" t="n"/>
      <c r="R13" s="14" t="n"/>
      <c r="S13" s="17" t="n"/>
      <c r="T13" s="18" t="n"/>
      <c r="U13" s="18" t="n"/>
    </row>
    <row r="14">
      <c r="A14" s="5" t="inlineStr">
        <is>
          <t>見本荘城西</t>
        </is>
      </c>
      <c r="B14" s="7" t="inlineStr">
        <is>
          <t>アパート 2階建</t>
        </is>
      </c>
      <c r="C14" s="7" t="inlineStr">
        <is>
          <t>名古屋市西区城西一丁目</t>
        </is>
      </c>
      <c r="D14" s="9" t="inlineStr">
        <is>
          <t>1K</t>
        </is>
      </c>
      <c r="E14" s="10" t="n">
        <v>22</v>
      </c>
      <c r="F14" s="11">
        <f>E14/3.305785</f>
        <v/>
      </c>
      <c r="G14" s="12" t="n">
        <v>41</v>
      </c>
      <c r="H14" s="13" t="n">
        <v>8</v>
      </c>
      <c r="I14" s="9" t="n">
        <v>2</v>
      </c>
      <c r="J14" s="14" t="n"/>
      <c r="K14" s="15" t="n">
        <v>39000</v>
      </c>
      <c r="L14" s="16" t="n">
        <v>2000</v>
      </c>
      <c r="M14" s="15">
        <f>K14+L14</f>
        <v/>
      </c>
      <c r="N14" s="16">
        <f>M14/E14</f>
        <v/>
      </c>
      <c r="O14" s="16">
        <f>N14*3.305785</f>
        <v/>
      </c>
      <c r="P14" s="14" t="n"/>
      <c r="Q14" s="14" t="n"/>
      <c r="R14" s="14" t="n"/>
      <c r="S14" s="17" t="n"/>
      <c r="T14" s="18" t="n"/>
      <c r="U14" s="18" t="n"/>
    </row>
    <row r="15">
      <c r="A15" s="5" t="inlineStr">
        <is>
          <t>見本コーポ菊井</t>
        </is>
      </c>
      <c r="B15" s="7" t="inlineStr">
        <is>
          <t>アパート 2階建</t>
        </is>
      </c>
      <c r="C15" s="7" t="inlineStr">
        <is>
          <t>名古屋市西区菊井一丁目</t>
        </is>
      </c>
      <c r="D15" s="9" t="inlineStr">
        <is>
          <t>1K</t>
        </is>
      </c>
      <c r="E15" s="10" t="n">
        <v>23</v>
      </c>
      <c r="F15" s="11">
        <f>E15/3.305785</f>
        <v/>
      </c>
      <c r="G15" s="12" t="n">
        <v>31</v>
      </c>
      <c r="H15" s="13" t="n">
        <v>18</v>
      </c>
      <c r="I15" s="9" t="n">
        <v>1</v>
      </c>
      <c r="J15" s="14" t="n"/>
      <c r="K15" s="15" t="n">
        <v>41000</v>
      </c>
      <c r="L15" s="16" t="n">
        <v>2000</v>
      </c>
      <c r="M15" s="15">
        <f>K15+L15</f>
        <v/>
      </c>
      <c r="N15" s="16">
        <f>M15/E15</f>
        <v/>
      </c>
      <c r="O15" s="16">
        <f>N15*3.305785</f>
        <v/>
      </c>
      <c r="P15" s="14" t="n"/>
      <c r="Q15" s="14" t="n"/>
      <c r="R15" s="14" t="n"/>
      <c r="S15" s="17" t="n"/>
      <c r="T15" s="18" t="n"/>
      <c r="U15" s="18" t="n"/>
    </row>
    <row r="16">
      <c r="A16" s="5" t="inlineStr">
        <is>
          <t>見本コーポ菊井</t>
        </is>
      </c>
      <c r="B16" s="7" t="inlineStr">
        <is>
          <t>アパート 2階建</t>
        </is>
      </c>
      <c r="C16" s="7" t="inlineStr">
        <is>
          <t>名古屋市西区菊井一丁目</t>
        </is>
      </c>
      <c r="D16" s="9" t="inlineStr">
        <is>
          <t>1K</t>
        </is>
      </c>
      <c r="E16" s="10" t="n">
        <v>23</v>
      </c>
      <c r="F16" s="11">
        <f>E16/3.305785</f>
        <v/>
      </c>
      <c r="G16" s="12" t="n">
        <v>31</v>
      </c>
      <c r="H16" s="13" t="n">
        <v>18</v>
      </c>
      <c r="I16" s="9" t="n">
        <v>2</v>
      </c>
      <c r="J16" s="14" t="n"/>
      <c r="K16" s="15" t="n">
        <v>42000</v>
      </c>
      <c r="L16" s="16" t="n">
        <v>2000</v>
      </c>
      <c r="M16" s="15">
        <f>K16+L16</f>
        <v/>
      </c>
      <c r="N16" s="16">
        <f>M16/E16</f>
        <v/>
      </c>
      <c r="O16" s="16">
        <f>N16*3.305785</f>
        <v/>
      </c>
      <c r="P16" s="14" t="n"/>
      <c r="Q16" s="14" t="n"/>
      <c r="R16" s="14" t="n"/>
      <c r="S16" s="17" t="n"/>
      <c r="T16" s="18" t="n"/>
      <c r="U16" s="18" t="n"/>
    </row>
    <row r="17">
      <c r="A17" s="5" t="inlineStr">
        <is>
          <t>見本ビル那古野</t>
        </is>
      </c>
      <c r="B17" s="7" t="inlineStr">
        <is>
          <t>マンション 5階建</t>
        </is>
      </c>
      <c r="C17" s="7" t="inlineStr">
        <is>
          <t>名古屋市西区那古野一丁目</t>
        </is>
      </c>
      <c r="D17" s="9" t="inlineStr">
        <is>
          <t>1K</t>
        </is>
      </c>
      <c r="E17" s="10" t="n">
        <v>27</v>
      </c>
      <c r="F17" s="11">
        <f>E17/3.305785</f>
        <v/>
      </c>
      <c r="G17" s="12" t="n">
        <v>37</v>
      </c>
      <c r="H17" s="13" t="n">
        <v>14</v>
      </c>
      <c r="I17" s="9" t="n">
        <v>2</v>
      </c>
      <c r="J17" s="14" t="n"/>
      <c r="K17" s="15" t="n">
        <v>42000</v>
      </c>
      <c r="L17" s="16" t="n">
        <v>3000</v>
      </c>
      <c r="M17" s="15">
        <f>K17+L17</f>
        <v/>
      </c>
      <c r="N17" s="16">
        <f>M17/E17</f>
        <v/>
      </c>
      <c r="O17" s="16">
        <f>N17*3.305785</f>
        <v/>
      </c>
      <c r="P17" s="14" t="n"/>
      <c r="Q17" s="14" t="n"/>
      <c r="R17" s="14" t="n"/>
      <c r="S17" s="17" t="n"/>
      <c r="T17" s="18" t="n"/>
      <c r="U17" s="18" t="n"/>
    </row>
    <row r="18">
      <c r="A18" s="5" t="inlineStr">
        <is>
          <t>見本コーポ浅間</t>
        </is>
      </c>
      <c r="B18" s="7" t="inlineStr">
        <is>
          <t>アパート 3階建</t>
        </is>
      </c>
      <c r="C18" s="7" t="inlineStr">
        <is>
          <t>名古屋市西区浅間一丁目</t>
        </is>
      </c>
      <c r="D18" s="9" t="inlineStr">
        <is>
          <t>1K</t>
        </is>
      </c>
      <c r="E18" s="10" t="n">
        <v>23.8</v>
      </c>
      <c r="F18" s="11">
        <f>E18/3.305785</f>
        <v/>
      </c>
      <c r="G18" s="12" t="n">
        <v>28</v>
      </c>
      <c r="H18" s="13" t="n">
        <v>6</v>
      </c>
      <c r="I18" s="9" t="n">
        <v>1</v>
      </c>
      <c r="J18" s="14" t="n"/>
      <c r="K18" s="15" t="n">
        <v>44000</v>
      </c>
      <c r="L18" s="16" t="n">
        <v>2000</v>
      </c>
      <c r="M18" s="15">
        <f>K18+L18</f>
        <v/>
      </c>
      <c r="N18" s="16">
        <f>M18/E18</f>
        <v/>
      </c>
      <c r="O18" s="16">
        <f>N18*3.305785</f>
        <v/>
      </c>
      <c r="P18" s="14" t="n"/>
      <c r="Q18" s="14" t="n"/>
      <c r="R18" s="14" t="n"/>
      <c r="S18" s="17" t="n"/>
      <c r="T18" s="18" t="n"/>
      <c r="U18" s="18" t="n"/>
    </row>
    <row r="19">
      <c r="A19" s="5" t="inlineStr">
        <is>
          <t>見本ビル那古野</t>
        </is>
      </c>
      <c r="B19" s="7" t="inlineStr">
        <is>
          <t>マンション 5階建</t>
        </is>
      </c>
      <c r="C19" s="7" t="inlineStr">
        <is>
          <t>名古屋市西区那古野一丁目</t>
        </is>
      </c>
      <c r="D19" s="9" t="inlineStr">
        <is>
          <t>1K</t>
        </is>
      </c>
      <c r="E19" s="10" t="n">
        <v>27</v>
      </c>
      <c r="F19" s="11">
        <f>E19/3.305785</f>
        <v/>
      </c>
      <c r="G19" s="12" t="n">
        <v>37</v>
      </c>
      <c r="H19" s="13" t="n">
        <v>14</v>
      </c>
      <c r="I19" s="9" t="n">
        <v>5</v>
      </c>
      <c r="J19" s="14" t="n"/>
      <c r="K19" s="15" t="n">
        <v>43000</v>
      </c>
      <c r="L19" s="16" t="n">
        <v>3000</v>
      </c>
      <c r="M19" s="15">
        <f>K19+L19</f>
        <v/>
      </c>
      <c r="N19" s="16">
        <f>M19/E19</f>
        <v/>
      </c>
      <c r="O19" s="16">
        <f>N19*3.305785</f>
        <v/>
      </c>
      <c r="P19" s="14" t="n"/>
      <c r="Q19" s="14" t="n"/>
      <c r="R19" s="14" t="n"/>
      <c r="S19" s="17" t="n"/>
      <c r="T19" s="18" t="n"/>
      <c r="U19" s="18" t="n"/>
    </row>
    <row r="20">
      <c r="A20" s="5" t="inlineStr">
        <is>
          <t>見本コーポ浅間</t>
        </is>
      </c>
      <c r="B20" s="7" t="inlineStr">
        <is>
          <t>アパート 3階建</t>
        </is>
      </c>
      <c r="C20" s="7" t="inlineStr">
        <is>
          <t>名古屋市西区浅間一丁目</t>
        </is>
      </c>
      <c r="D20" s="9" t="inlineStr">
        <is>
          <t>1K</t>
        </is>
      </c>
      <c r="E20" s="10" t="n">
        <v>23.8</v>
      </c>
      <c r="F20" s="11">
        <f>E20/3.305785</f>
        <v/>
      </c>
      <c r="G20" s="12" t="n">
        <v>28</v>
      </c>
      <c r="H20" s="13" t="n">
        <v>6</v>
      </c>
      <c r="I20" s="9" t="n">
        <v>2</v>
      </c>
      <c r="J20" s="14" t="n"/>
      <c r="K20" s="15" t="n">
        <v>45000</v>
      </c>
      <c r="L20" s="16" t="n">
        <v>2000</v>
      </c>
      <c r="M20" s="15">
        <f>K20+L20</f>
        <v/>
      </c>
      <c r="N20" s="16">
        <f>M20/E20</f>
        <v/>
      </c>
      <c r="O20" s="16">
        <f>N20*3.305785</f>
        <v/>
      </c>
      <c r="P20" s="14" t="n"/>
      <c r="Q20" s="14" t="n"/>
      <c r="R20" s="14" t="n"/>
      <c r="S20" s="17" t="n"/>
      <c r="T20" s="18" t="n"/>
      <c r="U20" s="18" t="n"/>
    </row>
    <row r="21">
      <c r="A21" s="5" t="inlineStr">
        <is>
          <t>見本ビル浅間</t>
        </is>
      </c>
      <c r="B21" s="7" t="inlineStr">
        <is>
          <t>マンション 4階建</t>
        </is>
      </c>
      <c r="C21" s="7" t="inlineStr">
        <is>
          <t>名古屋市西区浅間二丁目</t>
        </is>
      </c>
      <c r="D21" s="9" t="inlineStr">
        <is>
          <t>1K</t>
        </is>
      </c>
      <c r="E21" s="10" t="n">
        <v>26.8</v>
      </c>
      <c r="F21" s="11">
        <f>E21/3.305785</f>
        <v/>
      </c>
      <c r="G21" s="12" t="n">
        <v>38</v>
      </c>
      <c r="H21" s="13" t="n">
        <v>5</v>
      </c>
      <c r="I21" s="9" t="n">
        <v>3</v>
      </c>
      <c r="J21" s="14" t="n"/>
      <c r="K21" s="15" t="n">
        <v>44000</v>
      </c>
      <c r="L21" s="16" t="n">
        <v>3000</v>
      </c>
      <c r="M21" s="15">
        <f>K21+L21</f>
        <v/>
      </c>
      <c r="N21" s="16">
        <f>M21/E21</f>
        <v/>
      </c>
      <c r="O21" s="16">
        <f>N21*3.305785</f>
        <v/>
      </c>
      <c r="P21" s="14" t="n"/>
      <c r="Q21" s="14" t="n"/>
      <c r="R21" s="14" t="n"/>
      <c r="S21" s="17" t="n"/>
      <c r="T21" s="18" t="n"/>
      <c r="U21" s="18" t="n"/>
    </row>
    <row r="22">
      <c r="A22" s="5" t="inlineStr">
        <is>
          <t>見本ビル浅間</t>
        </is>
      </c>
      <c r="B22" s="7" t="inlineStr">
        <is>
          <t>マンション 4階建</t>
        </is>
      </c>
      <c r="C22" s="7" t="inlineStr">
        <is>
          <t>名古屋市西区浅間二丁目</t>
        </is>
      </c>
      <c r="D22" s="9" t="inlineStr">
        <is>
          <t>1K</t>
        </is>
      </c>
      <c r="E22" s="10" t="n">
        <v>26.8</v>
      </c>
      <c r="F22" s="11">
        <f>E22/3.305785</f>
        <v/>
      </c>
      <c r="G22" s="12" t="n">
        <v>38</v>
      </c>
      <c r="H22" s="13" t="n">
        <v>5</v>
      </c>
      <c r="I22" s="9" t="n">
        <v>4</v>
      </c>
      <c r="J22" s="14" t="n"/>
      <c r="K22" s="15" t="n">
        <v>45000</v>
      </c>
      <c r="L22" s="16" t="n">
        <v>3000</v>
      </c>
      <c r="M22" s="15">
        <f>K22+L22</f>
        <v/>
      </c>
      <c r="N22" s="16">
        <f>M22/E22</f>
        <v/>
      </c>
      <c r="O22" s="16">
        <f>N22*3.305785</f>
        <v/>
      </c>
      <c r="P22" s="14" t="n"/>
      <c r="Q22" s="14" t="n"/>
      <c r="R22" s="14" t="n"/>
      <c r="S22" s="17" t="n"/>
      <c r="T22" s="18" t="n"/>
      <c r="U22" s="18" t="n"/>
    </row>
    <row r="23">
      <c r="A23" s="5" t="inlineStr">
        <is>
          <t>見本マンション天神山</t>
        </is>
      </c>
      <c r="B23" s="7" t="inlineStr">
        <is>
          <t>マンション 5階建</t>
        </is>
      </c>
      <c r="C23" s="7" t="inlineStr">
        <is>
          <t>名古屋市西区天神山町</t>
        </is>
      </c>
      <c r="D23" s="9" t="inlineStr">
        <is>
          <t>1K</t>
        </is>
      </c>
      <c r="E23" s="10" t="n">
        <v>25.3</v>
      </c>
      <c r="F23" s="11">
        <f>E23/3.305785</f>
        <v/>
      </c>
      <c r="G23" s="12" t="n">
        <v>26</v>
      </c>
      <c r="H23" s="13" t="n">
        <v>16</v>
      </c>
      <c r="I23" s="9" t="n">
        <v>2</v>
      </c>
      <c r="J23" s="14" t="n"/>
      <c r="K23" s="15" t="n">
        <v>45000</v>
      </c>
      <c r="L23" s="16" t="n">
        <v>3000</v>
      </c>
      <c r="M23" s="15">
        <f>K23+L23</f>
        <v/>
      </c>
      <c r="N23" s="16">
        <f>M23/E23</f>
        <v/>
      </c>
      <c r="O23" s="16">
        <f>N23*3.305785</f>
        <v/>
      </c>
      <c r="P23" s="14" t="n"/>
      <c r="Q23" s="14" t="n"/>
      <c r="R23" s="14" t="n"/>
      <c r="S23" s="17" t="n"/>
      <c r="T23" s="18" t="n"/>
      <c r="U23" s="18" t="n"/>
    </row>
    <row r="24">
      <c r="A24" s="5" t="inlineStr">
        <is>
          <t>見本マンション花の木</t>
        </is>
      </c>
      <c r="B24" s="7" t="inlineStr">
        <is>
          <t>マンション 5階建</t>
        </is>
      </c>
      <c r="C24" s="7" t="inlineStr">
        <is>
          <t>名古屋市西区花の木二丁目</t>
        </is>
      </c>
      <c r="D24" s="9" t="inlineStr">
        <is>
          <t>1K</t>
        </is>
      </c>
      <c r="E24" s="10" t="n">
        <v>24.2</v>
      </c>
      <c r="F24" s="11">
        <f>E24/3.305785</f>
        <v/>
      </c>
      <c r="G24" s="12" t="n">
        <v>33</v>
      </c>
      <c r="H24" s="13" t="n">
        <v>9</v>
      </c>
      <c r="I24" s="9" t="n">
        <v>2</v>
      </c>
      <c r="J24" s="14" t="n"/>
      <c r="K24" s="15" t="n">
        <v>46500</v>
      </c>
      <c r="L24" s="16" t="n">
        <v>3000</v>
      </c>
      <c r="M24" s="15">
        <f>K24+L24</f>
        <v/>
      </c>
      <c r="N24" s="16">
        <f>M24/E24</f>
        <v/>
      </c>
      <c r="O24" s="16">
        <f>N24*3.305785</f>
        <v/>
      </c>
      <c r="P24" s="14" t="n"/>
      <c r="Q24" s="14" t="n"/>
      <c r="R24" s="14" t="n"/>
      <c r="S24" s="17" t="n"/>
      <c r="T24" s="18" t="n"/>
      <c r="U24" s="18" t="n"/>
    </row>
    <row r="25">
      <c r="A25" s="5" t="inlineStr">
        <is>
          <t>見本マンション天神山</t>
        </is>
      </c>
      <c r="B25" s="7" t="inlineStr">
        <is>
          <t>マンション 5階建</t>
        </is>
      </c>
      <c r="C25" s="7" t="inlineStr">
        <is>
          <t>名古屋市西区天神山町</t>
        </is>
      </c>
      <c r="D25" s="9" t="inlineStr">
        <is>
          <t>1K</t>
        </is>
      </c>
      <c r="E25" s="10" t="n">
        <v>25.3</v>
      </c>
      <c r="F25" s="11">
        <f>E25/3.305785</f>
        <v/>
      </c>
      <c r="G25" s="12" t="n">
        <v>26</v>
      </c>
      <c r="H25" s="13" t="n">
        <v>16</v>
      </c>
      <c r="I25" s="9" t="n">
        <v>5</v>
      </c>
      <c r="J25" s="14" t="n"/>
      <c r="K25" s="15" t="n">
        <v>46500</v>
      </c>
      <c r="L25" s="16" t="n">
        <v>3000</v>
      </c>
      <c r="M25" s="15">
        <f>K25+L25</f>
        <v/>
      </c>
      <c r="N25" s="16">
        <f>M25/E25</f>
        <v/>
      </c>
      <c r="O25" s="16">
        <f>N25*3.305785</f>
        <v/>
      </c>
      <c r="P25" s="14" t="n"/>
      <c r="Q25" s="14" t="n"/>
      <c r="R25" s="14" t="n"/>
      <c r="S25" s="17" t="n"/>
      <c r="T25" s="18" t="n"/>
      <c r="U25" s="18" t="n"/>
    </row>
    <row r="26">
      <c r="A26" s="5" t="inlineStr">
        <is>
          <t>見本マンション花の木</t>
        </is>
      </c>
      <c r="B26" s="7" t="inlineStr">
        <is>
          <t>マンション 5階建</t>
        </is>
      </c>
      <c r="C26" s="7" t="inlineStr">
        <is>
          <t>名古屋市西区花の木二丁目</t>
        </is>
      </c>
      <c r="D26" s="9" t="inlineStr">
        <is>
          <t>1K</t>
        </is>
      </c>
      <c r="E26" s="10" t="n">
        <v>24.2</v>
      </c>
      <c r="F26" s="11">
        <f>E26/3.305785</f>
        <v/>
      </c>
      <c r="G26" s="12" t="n">
        <v>33</v>
      </c>
      <c r="H26" s="13" t="n">
        <v>9</v>
      </c>
      <c r="I26" s="9" t="n">
        <v>5</v>
      </c>
      <c r="J26" s="14" t="n"/>
      <c r="K26" s="15" t="n">
        <v>47500</v>
      </c>
      <c r="L26" s="16" t="n">
        <v>3000</v>
      </c>
      <c r="M26" s="15">
        <f>K26+L26</f>
        <v/>
      </c>
      <c r="N26" s="16">
        <f>M26/E26</f>
        <v/>
      </c>
      <c r="O26" s="16">
        <f>N26*3.305785</f>
        <v/>
      </c>
      <c r="P26" s="14" t="n"/>
      <c r="Q26" s="14" t="n"/>
      <c r="R26" s="14" t="n"/>
      <c r="S26" s="17" t="n"/>
      <c r="T26" s="18" t="n"/>
      <c r="U26" s="18" t="n"/>
    </row>
    <row r="27">
      <c r="A27" s="5" t="inlineStr">
        <is>
          <t>見本ハイツ城北</t>
        </is>
      </c>
      <c r="B27" s="7" t="inlineStr">
        <is>
          <t>マンション 4階建</t>
        </is>
      </c>
      <c r="C27" s="7" t="inlineStr">
        <is>
          <t>名古屋市西区城北町二丁目</t>
        </is>
      </c>
      <c r="D27" s="9" t="inlineStr">
        <is>
          <t>1K</t>
        </is>
      </c>
      <c r="E27" s="10" t="n">
        <v>26</v>
      </c>
      <c r="F27" s="11">
        <f>E27/3.305785</f>
        <v/>
      </c>
      <c r="G27" s="12" t="n">
        <v>22</v>
      </c>
      <c r="H27" s="13" t="n">
        <v>12</v>
      </c>
      <c r="I27" s="9" t="n">
        <v>3</v>
      </c>
      <c r="J27" s="14" t="n"/>
      <c r="K27" s="15" t="n">
        <v>48000</v>
      </c>
      <c r="L27" s="16" t="n">
        <v>3000</v>
      </c>
      <c r="M27" s="15">
        <f>K27+L27</f>
        <v/>
      </c>
      <c r="N27" s="16">
        <f>M27/E27</f>
        <v/>
      </c>
      <c r="O27" s="16">
        <f>N27*3.305785</f>
        <v/>
      </c>
      <c r="P27" s="14" t="n"/>
      <c r="Q27" s="14" t="n"/>
      <c r="R27" s="14" t="n"/>
      <c r="S27" s="17" t="n"/>
      <c r="T27" s="18" t="n"/>
      <c r="U27" s="18" t="n"/>
    </row>
    <row r="28">
      <c r="A28" s="5" t="inlineStr">
        <is>
          <t>見本ハイム浅間</t>
        </is>
      </c>
      <c r="B28" s="7" t="inlineStr">
        <is>
          <t>アパート 2階建</t>
        </is>
      </c>
      <c r="C28" s="7" t="inlineStr">
        <is>
          <t>名古屋市西区浅間二丁目</t>
        </is>
      </c>
      <c r="D28" s="9" t="inlineStr">
        <is>
          <t>1K</t>
        </is>
      </c>
      <c r="E28" s="10" t="n">
        <v>23.4</v>
      </c>
      <c r="F28" s="11">
        <f>E28/3.305785</f>
        <v/>
      </c>
      <c r="G28" s="12" t="n">
        <v>15</v>
      </c>
      <c r="H28" s="13" t="n">
        <v>9</v>
      </c>
      <c r="I28" s="9" t="n">
        <v>1</v>
      </c>
      <c r="J28" s="14" t="n"/>
      <c r="K28" s="15" t="n">
        <v>49000</v>
      </c>
      <c r="L28" s="16" t="n">
        <v>2500</v>
      </c>
      <c r="M28" s="15">
        <f>K28+L28</f>
        <v/>
      </c>
      <c r="N28" s="16">
        <f>M28/E28</f>
        <v/>
      </c>
      <c r="O28" s="16">
        <f>N28*3.305785</f>
        <v/>
      </c>
      <c r="P28" s="14" t="n"/>
      <c r="Q28" s="14" t="n"/>
      <c r="R28" s="14" t="n"/>
      <c r="S28" s="17" t="n"/>
      <c r="T28" s="18" t="n"/>
      <c r="U28" s="18" t="n"/>
    </row>
    <row r="29">
      <c r="A29" s="5" t="inlineStr">
        <is>
          <t>見本ハイツ庄内通</t>
        </is>
      </c>
      <c r="B29" s="7" t="inlineStr">
        <is>
          <t>マンション 4階建</t>
        </is>
      </c>
      <c r="C29" s="7" t="inlineStr">
        <is>
          <t>名古屋市西区庄内通二丁目</t>
        </is>
      </c>
      <c r="D29" s="9" t="inlineStr">
        <is>
          <t>1K</t>
        </is>
      </c>
      <c r="E29" s="10" t="n">
        <v>25</v>
      </c>
      <c r="F29" s="11">
        <f>E29/3.305785</f>
        <v/>
      </c>
      <c r="G29" s="12" t="n">
        <v>24</v>
      </c>
      <c r="H29" s="13" t="n">
        <v>8</v>
      </c>
      <c r="I29" s="9" t="n">
        <v>3</v>
      </c>
      <c r="J29" s="14" t="n"/>
      <c r="K29" s="15" t="n">
        <v>49000</v>
      </c>
      <c r="L29" s="16" t="n">
        <v>3000</v>
      </c>
      <c r="M29" s="15">
        <f>K29+L29</f>
        <v/>
      </c>
      <c r="N29" s="16">
        <f>M29/E29</f>
        <v/>
      </c>
      <c r="O29" s="16">
        <f>N29*3.305785</f>
        <v/>
      </c>
      <c r="P29" s="14" t="n"/>
      <c r="Q29" s="14" t="n"/>
      <c r="R29" s="14" t="n"/>
      <c r="S29" s="17" t="n"/>
      <c r="T29" s="18" t="n"/>
      <c r="U29" s="18" t="n"/>
    </row>
    <row r="30">
      <c r="A30" s="5" t="inlineStr">
        <is>
          <t>見本ハイツ城北</t>
        </is>
      </c>
      <c r="B30" s="7" t="inlineStr">
        <is>
          <t>マンション 4階建</t>
        </is>
      </c>
      <c r="C30" s="7" t="inlineStr">
        <is>
          <t>名古屋市西区城北町二丁目</t>
        </is>
      </c>
      <c r="D30" s="9" t="inlineStr">
        <is>
          <t>1K</t>
        </is>
      </c>
      <c r="E30" s="10" t="n">
        <v>26</v>
      </c>
      <c r="F30" s="11">
        <f>E30/3.305785</f>
        <v/>
      </c>
      <c r="G30" s="12" t="n">
        <v>22</v>
      </c>
      <c r="H30" s="13" t="n">
        <v>12</v>
      </c>
      <c r="I30" s="9" t="n">
        <v>4</v>
      </c>
      <c r="J30" s="14" t="n"/>
      <c r="K30" s="15" t="n">
        <v>49000</v>
      </c>
      <c r="L30" s="16" t="n">
        <v>3000</v>
      </c>
      <c r="M30" s="15">
        <f>K30+L30</f>
        <v/>
      </c>
      <c r="N30" s="16">
        <f>M30/E30</f>
        <v/>
      </c>
      <c r="O30" s="16">
        <f>N30*3.305785</f>
        <v/>
      </c>
      <c r="P30" s="14" t="n"/>
      <c r="Q30" s="14" t="n"/>
      <c r="R30" s="14" t="n"/>
      <c r="S30" s="17" t="n"/>
      <c r="T30" s="18" t="n"/>
      <c r="U30" s="18" t="n"/>
    </row>
    <row r="31">
      <c r="A31" s="5" t="inlineStr">
        <is>
          <t>見本ハイツ庄内通</t>
        </is>
      </c>
      <c r="B31" s="7" t="inlineStr">
        <is>
          <t>マンション 4階建</t>
        </is>
      </c>
      <c r="C31" s="7" t="inlineStr">
        <is>
          <t>名古屋市西区庄内通二丁目</t>
        </is>
      </c>
      <c r="D31" s="9" t="inlineStr">
        <is>
          <t>1K</t>
        </is>
      </c>
      <c r="E31" s="10" t="n">
        <v>25</v>
      </c>
      <c r="F31" s="11">
        <f>E31/3.305785</f>
        <v/>
      </c>
      <c r="G31" s="12" t="n">
        <v>24</v>
      </c>
      <c r="H31" s="13" t="n">
        <v>8</v>
      </c>
      <c r="I31" s="9" t="n">
        <v>4</v>
      </c>
      <c r="J31" s="14" t="n"/>
      <c r="K31" s="15" t="n">
        <v>50000</v>
      </c>
      <c r="L31" s="16" t="n">
        <v>3000</v>
      </c>
      <c r="M31" s="15">
        <f>K31+L31</f>
        <v/>
      </c>
      <c r="N31" s="16">
        <f>M31/E31</f>
        <v/>
      </c>
      <c r="O31" s="16">
        <f>N31*3.305785</f>
        <v/>
      </c>
      <c r="P31" s="14" t="n"/>
      <c r="Q31" s="14" t="n"/>
      <c r="R31" s="14" t="n"/>
      <c r="S31" s="17" t="n"/>
      <c r="T31" s="18" t="n"/>
      <c r="U31" s="18" t="n"/>
    </row>
    <row r="32">
      <c r="A32" s="5" t="inlineStr">
        <is>
          <t>見本ハイム浅間</t>
        </is>
      </c>
      <c r="B32" s="7" t="inlineStr">
        <is>
          <t>アパート 2階建</t>
        </is>
      </c>
      <c r="C32" s="7" t="inlineStr">
        <is>
          <t>名古屋市西区浅間二丁目</t>
        </is>
      </c>
      <c r="D32" s="9" t="inlineStr">
        <is>
          <t>1K</t>
        </is>
      </c>
      <c r="E32" s="10" t="n">
        <v>23.4</v>
      </c>
      <c r="F32" s="11">
        <f>E32/3.305785</f>
        <v/>
      </c>
      <c r="G32" s="12" t="n">
        <v>15</v>
      </c>
      <c r="H32" s="13" t="n">
        <v>9</v>
      </c>
      <c r="I32" s="9" t="n">
        <v>2</v>
      </c>
      <c r="J32" s="14" t="n"/>
      <c r="K32" s="15" t="n">
        <v>51000</v>
      </c>
      <c r="L32" s="16" t="n">
        <v>2500</v>
      </c>
      <c r="M32" s="15">
        <f>K32+L32</f>
        <v/>
      </c>
      <c r="N32" s="16">
        <f>M32/E32</f>
        <v/>
      </c>
      <c r="O32" s="16">
        <f>N32*3.305785</f>
        <v/>
      </c>
      <c r="P32" s="14" t="n"/>
      <c r="Q32" s="14" t="n"/>
      <c r="R32" s="14" t="n"/>
      <c r="S32" s="17" t="n"/>
      <c r="T32" s="18" t="n"/>
      <c r="U32" s="18" t="n"/>
    </row>
    <row r="33">
      <c r="A33" s="5" t="inlineStr">
        <is>
          <t>見本ハイム幅下</t>
        </is>
      </c>
      <c r="B33" s="7" t="inlineStr">
        <is>
          <t>アパート 3階建</t>
        </is>
      </c>
      <c r="C33" s="7" t="inlineStr">
        <is>
          <t>名古屋市西区幅下一丁目</t>
        </is>
      </c>
      <c r="D33" s="9" t="inlineStr">
        <is>
          <t>1K</t>
        </is>
      </c>
      <c r="E33" s="10" t="n">
        <v>24</v>
      </c>
      <c r="F33" s="11">
        <f>E33/3.305785</f>
        <v/>
      </c>
      <c r="G33" s="12" t="n">
        <v>18</v>
      </c>
      <c r="H33" s="13" t="n">
        <v>13</v>
      </c>
      <c r="I33" s="9" t="n">
        <v>1</v>
      </c>
      <c r="J33" s="14" t="n"/>
      <c r="K33" s="15" t="n">
        <v>51000</v>
      </c>
      <c r="L33" s="16" t="n">
        <v>2500</v>
      </c>
      <c r="M33" s="15">
        <f>K33+L33</f>
        <v/>
      </c>
      <c r="N33" s="16">
        <f>M33/E33</f>
        <v/>
      </c>
      <c r="O33" s="16">
        <f>N33*3.305785</f>
        <v/>
      </c>
      <c r="P33" s="14" t="n"/>
      <c r="Q33" s="14" t="n"/>
      <c r="R33" s="14" t="n"/>
      <c r="S33" s="17" t="n"/>
      <c r="T33" s="18" t="n"/>
      <c r="U33" s="18" t="n"/>
    </row>
    <row r="34">
      <c r="A34" s="5" t="inlineStr">
        <is>
          <t>見本ハイム幅下</t>
        </is>
      </c>
      <c r="B34" s="7" t="inlineStr">
        <is>
          <t>アパート 3階建</t>
        </is>
      </c>
      <c r="C34" s="7" t="inlineStr">
        <is>
          <t>名古屋市西区幅下一丁目</t>
        </is>
      </c>
      <c r="D34" s="9" t="inlineStr">
        <is>
          <t>1K</t>
        </is>
      </c>
      <c r="E34" s="10" t="n">
        <v>24</v>
      </c>
      <c r="F34" s="11">
        <f>E34/3.305785</f>
        <v/>
      </c>
      <c r="G34" s="12" t="n">
        <v>18</v>
      </c>
      <c r="H34" s="13" t="n">
        <v>13</v>
      </c>
      <c r="I34" s="9" t="n">
        <v>3</v>
      </c>
      <c r="J34" s="14" t="n"/>
      <c r="K34" s="15" t="n">
        <v>52500</v>
      </c>
      <c r="L34" s="16" t="n">
        <v>2500</v>
      </c>
      <c r="M34" s="15">
        <f>K34+L34</f>
        <v/>
      </c>
      <c r="N34" s="16">
        <f>M34/E34</f>
        <v/>
      </c>
      <c r="O34" s="16">
        <f>N34*3.305785</f>
        <v/>
      </c>
      <c r="P34" s="14" t="n"/>
      <c r="Q34" s="14" t="n"/>
      <c r="R34" s="14" t="n"/>
      <c r="S34" s="17" t="n"/>
      <c r="T34" s="18" t="n"/>
      <c r="U34" s="18" t="n"/>
    </row>
    <row r="35">
      <c r="A35" s="5" t="inlineStr">
        <is>
          <t>見本プラザ庄内通</t>
        </is>
      </c>
      <c r="B35" s="7" t="inlineStr">
        <is>
          <t>マンション 7階建</t>
        </is>
      </c>
      <c r="C35" s="7" t="inlineStr">
        <is>
          <t>名古屋市西区庄内通三丁目</t>
        </is>
      </c>
      <c r="D35" s="9" t="inlineStr">
        <is>
          <t>1K</t>
        </is>
      </c>
      <c r="E35" s="10" t="n">
        <v>24.9</v>
      </c>
      <c r="F35" s="11">
        <f>E35/3.305785</f>
        <v/>
      </c>
      <c r="G35" s="12" t="n">
        <v>20</v>
      </c>
      <c r="H35" s="13" t="n">
        <v>6</v>
      </c>
      <c r="I35" s="9" t="n">
        <v>5</v>
      </c>
      <c r="J35" s="14" t="n"/>
      <c r="K35" s="15" t="n">
        <v>53000</v>
      </c>
      <c r="L35" s="16" t="n">
        <v>3000</v>
      </c>
      <c r="M35" s="15">
        <f>K35+L35</f>
        <v/>
      </c>
      <c r="N35" s="16">
        <f>M35/E35</f>
        <v/>
      </c>
      <c r="O35" s="16">
        <f>N35*3.305785</f>
        <v/>
      </c>
      <c r="P35" s="14" t="n"/>
      <c r="Q35" s="14" t="n"/>
      <c r="R35" s="14" t="n"/>
      <c r="S35" s="17" t="n"/>
      <c r="T35" s="18" t="n"/>
      <c r="U35" s="18" t="n"/>
    </row>
    <row r="36">
      <c r="A36" s="5" t="inlineStr">
        <is>
          <t>見本プラザ庄内通</t>
        </is>
      </c>
      <c r="B36" s="7" t="inlineStr">
        <is>
          <t>マンション 7階建</t>
        </is>
      </c>
      <c r="C36" s="7" t="inlineStr">
        <is>
          <t>名古屋市西区庄内通三丁目</t>
        </is>
      </c>
      <c r="D36" s="9" t="inlineStr">
        <is>
          <t>1K</t>
        </is>
      </c>
      <c r="E36" s="10" t="n">
        <v>24.9</v>
      </c>
      <c r="F36" s="11">
        <f>E36/3.305785</f>
        <v/>
      </c>
      <c r="G36" s="12" t="n">
        <v>20</v>
      </c>
      <c r="H36" s="13" t="n">
        <v>6</v>
      </c>
      <c r="I36" s="9" t="n">
        <v>6</v>
      </c>
      <c r="J36" s="14" t="n"/>
      <c r="K36" s="15" t="n">
        <v>54000</v>
      </c>
      <c r="L36" s="16" t="n">
        <v>3000</v>
      </c>
      <c r="M36" s="15">
        <f>K36+L36</f>
        <v/>
      </c>
      <c r="N36" s="16">
        <f>M36/E36</f>
        <v/>
      </c>
      <c r="O36" s="16">
        <f>N36*3.305785</f>
        <v/>
      </c>
      <c r="P36" s="14" t="n"/>
      <c r="Q36" s="14" t="n"/>
      <c r="R36" s="14" t="n"/>
      <c r="S36" s="17" t="n"/>
      <c r="T36" s="18" t="n"/>
      <c r="U36" s="18" t="n"/>
    </row>
    <row r="37">
      <c r="A37" s="5" t="inlineStr">
        <is>
          <t>見本コート香呑</t>
        </is>
      </c>
      <c r="B37" s="7" t="inlineStr">
        <is>
          <t>マンション 4階建</t>
        </is>
      </c>
      <c r="C37" s="7" t="inlineStr">
        <is>
          <t>名古屋市西区香呑町四丁目</t>
        </is>
      </c>
      <c r="D37" s="9" t="inlineStr">
        <is>
          <t>1K</t>
        </is>
      </c>
      <c r="E37" s="10" t="n">
        <v>26.1</v>
      </c>
      <c r="F37" s="11">
        <f>E37/3.305785</f>
        <v/>
      </c>
      <c r="G37" s="12" t="n">
        <v>11</v>
      </c>
      <c r="H37" s="13" t="n">
        <v>17</v>
      </c>
      <c r="I37" s="9" t="n">
        <v>3</v>
      </c>
      <c r="J37" s="14" t="n"/>
      <c r="K37" s="15" t="n">
        <v>54000</v>
      </c>
      <c r="L37" s="16" t="n">
        <v>3000</v>
      </c>
      <c r="M37" s="15">
        <f>K37+L37</f>
        <v/>
      </c>
      <c r="N37" s="16">
        <f>M37/E37</f>
        <v/>
      </c>
      <c r="O37" s="16">
        <f>N37*3.305785</f>
        <v/>
      </c>
      <c r="P37" s="14" t="n"/>
      <c r="Q37" s="14" t="n"/>
      <c r="R37" s="14" t="n"/>
      <c r="S37" s="17" t="n"/>
      <c r="T37" s="18" t="n"/>
      <c r="U37" s="18" t="n"/>
    </row>
    <row r="38">
      <c r="A38" s="5" t="inlineStr">
        <is>
          <t>見本レジデンス押切</t>
        </is>
      </c>
      <c r="B38" s="7" t="inlineStr">
        <is>
          <t>マンション 5階建</t>
        </is>
      </c>
      <c r="C38" s="7" t="inlineStr">
        <is>
          <t>名古屋市西区押切二丁目</t>
        </is>
      </c>
      <c r="D38" s="9" t="inlineStr">
        <is>
          <t>1K</t>
        </is>
      </c>
      <c r="E38" s="10" t="n">
        <v>25.6</v>
      </c>
      <c r="F38" s="11">
        <f>E38/3.305785</f>
        <v/>
      </c>
      <c r="G38" s="12" t="n">
        <v>14</v>
      </c>
      <c r="H38" s="13" t="n">
        <v>15</v>
      </c>
      <c r="I38" s="9" t="n">
        <v>2</v>
      </c>
      <c r="J38" s="14" t="n"/>
      <c r="K38" s="15" t="n">
        <v>55000</v>
      </c>
      <c r="L38" s="16" t="n">
        <v>3000</v>
      </c>
      <c r="M38" s="15">
        <f>K38+L38</f>
        <v/>
      </c>
      <c r="N38" s="16">
        <f>M38/E38</f>
        <v/>
      </c>
      <c r="O38" s="16">
        <f>N38*3.305785</f>
        <v/>
      </c>
      <c r="P38" s="14" t="n"/>
      <c r="Q38" s="14" t="n"/>
      <c r="R38" s="14" t="n"/>
      <c r="S38" s="17" t="n"/>
      <c r="T38" s="18" t="n"/>
      <c r="U38" s="18" t="n"/>
    </row>
    <row r="39">
      <c r="A39" s="5" t="inlineStr">
        <is>
          <t>見本コート香呑</t>
        </is>
      </c>
      <c r="B39" s="7" t="inlineStr">
        <is>
          <t>マンション 4階建</t>
        </is>
      </c>
      <c r="C39" s="7" t="inlineStr">
        <is>
          <t>名古屋市西区香呑町四丁目</t>
        </is>
      </c>
      <c r="D39" s="9" t="inlineStr">
        <is>
          <t>1K</t>
        </is>
      </c>
      <c r="E39" s="10" t="n">
        <v>26.1</v>
      </c>
      <c r="F39" s="11">
        <f>E39/3.305785</f>
        <v/>
      </c>
      <c r="G39" s="12" t="n">
        <v>11</v>
      </c>
      <c r="H39" s="13" t="n">
        <v>17</v>
      </c>
      <c r="I39" s="9" t="n">
        <v>4</v>
      </c>
      <c r="J39" s="14" t="n"/>
      <c r="K39" s="15" t="n">
        <v>55000</v>
      </c>
      <c r="L39" s="16" t="n">
        <v>3000</v>
      </c>
      <c r="M39" s="15">
        <f>K39+L39</f>
        <v/>
      </c>
      <c r="N39" s="16">
        <f>M39/E39</f>
        <v/>
      </c>
      <c r="O39" s="16">
        <f>N39*3.305785</f>
        <v/>
      </c>
      <c r="P39" s="14" t="n"/>
      <c r="Q39" s="14" t="n"/>
      <c r="R39" s="14" t="n"/>
      <c r="S39" s="17" t="n"/>
      <c r="T39" s="18" t="n"/>
      <c r="U39" s="18" t="n"/>
    </row>
    <row r="40">
      <c r="A40" s="5" t="inlineStr">
        <is>
          <t>見本ヴィラ児玉</t>
        </is>
      </c>
      <c r="B40" s="7" t="inlineStr">
        <is>
          <t>アパート 3階建</t>
        </is>
      </c>
      <c r="C40" s="7" t="inlineStr">
        <is>
          <t>名古屋市西区児玉三丁目</t>
        </is>
      </c>
      <c r="D40" s="9" t="inlineStr">
        <is>
          <t>1K</t>
        </is>
      </c>
      <c r="E40" s="10" t="n">
        <v>25.8</v>
      </c>
      <c r="F40" s="11">
        <f>E40/3.305785</f>
        <v/>
      </c>
      <c r="G40" s="12" t="n">
        <v>7</v>
      </c>
      <c r="H40" s="13" t="n">
        <v>14</v>
      </c>
      <c r="I40" s="9" t="n">
        <v>1</v>
      </c>
      <c r="J40" s="14" t="n"/>
      <c r="K40" s="15" t="n">
        <v>56000</v>
      </c>
      <c r="L40" s="16" t="n">
        <v>3000</v>
      </c>
      <c r="M40" s="15">
        <f>K40+L40</f>
        <v/>
      </c>
      <c r="N40" s="16">
        <f>M40/E40</f>
        <v/>
      </c>
      <c r="O40" s="16">
        <f>N40*3.305785</f>
        <v/>
      </c>
      <c r="P40" s="14" t="n"/>
      <c r="Q40" s="14" t="n"/>
      <c r="R40" s="14" t="n"/>
      <c r="S40" s="17" t="n"/>
      <c r="T40" s="18" t="n"/>
      <c r="U40" s="18" t="n"/>
    </row>
    <row r="41">
      <c r="A41" s="5" t="inlineStr">
        <is>
          <t>見本レジデンス押切</t>
        </is>
      </c>
      <c r="B41" s="7" t="inlineStr">
        <is>
          <t>マンション 5階建</t>
        </is>
      </c>
      <c r="C41" s="7" t="inlineStr">
        <is>
          <t>名古屋市西区押切二丁目</t>
        </is>
      </c>
      <c r="D41" s="9" t="inlineStr">
        <is>
          <t>1K</t>
        </is>
      </c>
      <c r="E41" s="10" t="n">
        <v>25.6</v>
      </c>
      <c r="F41" s="11">
        <f>E41/3.305785</f>
        <v/>
      </c>
      <c r="G41" s="12" t="n">
        <v>14</v>
      </c>
      <c r="H41" s="13" t="n">
        <v>15</v>
      </c>
      <c r="I41" s="9" t="n">
        <v>4</v>
      </c>
      <c r="J41" s="14" t="n"/>
      <c r="K41" s="15" t="n">
        <v>56500</v>
      </c>
      <c r="L41" s="16" t="n">
        <v>3000</v>
      </c>
      <c r="M41" s="15">
        <f>K41+L41</f>
        <v/>
      </c>
      <c r="N41" s="16">
        <f>M41/E41</f>
        <v/>
      </c>
      <c r="O41" s="16">
        <f>N41*3.305785</f>
        <v/>
      </c>
      <c r="P41" s="14" t="n"/>
      <c r="Q41" s="14" t="n"/>
      <c r="R41" s="14" t="n"/>
      <c r="S41" s="17" t="n"/>
      <c r="T41" s="18" t="n"/>
      <c r="U41" s="18" t="n"/>
    </row>
    <row r="42">
      <c r="A42" s="5" t="inlineStr">
        <is>
          <t>見本ヴィラ児玉</t>
        </is>
      </c>
      <c r="B42" s="7" t="inlineStr">
        <is>
          <t>アパート 3階建</t>
        </is>
      </c>
      <c r="C42" s="7" t="inlineStr">
        <is>
          <t>名古屋市西区児玉三丁目</t>
        </is>
      </c>
      <c r="D42" s="9" t="inlineStr">
        <is>
          <t>1K</t>
        </is>
      </c>
      <c r="E42" s="10" t="n">
        <v>25.8</v>
      </c>
      <c r="F42" s="11">
        <f>E42/3.305785</f>
        <v/>
      </c>
      <c r="G42" s="12" t="n">
        <v>7</v>
      </c>
      <c r="H42" s="13" t="n">
        <v>14</v>
      </c>
      <c r="I42" s="9" t="n">
        <v>2</v>
      </c>
      <c r="J42" s="14" t="n"/>
      <c r="K42" s="15" t="n">
        <v>57000</v>
      </c>
      <c r="L42" s="16" t="n">
        <v>3000</v>
      </c>
      <c r="M42" s="15">
        <f>K42+L42</f>
        <v/>
      </c>
      <c r="N42" s="16">
        <f>M42/E42</f>
        <v/>
      </c>
      <c r="O42" s="16">
        <f>N42*3.305785</f>
        <v/>
      </c>
      <c r="P42" s="14" t="n"/>
      <c r="Q42" s="14" t="n"/>
      <c r="R42" s="14" t="n"/>
      <c r="S42" s="17" t="n"/>
      <c r="T42" s="18" t="n"/>
      <c r="U42" s="18" t="n"/>
    </row>
    <row r="43">
      <c r="A43" s="5" t="inlineStr">
        <is>
          <t>見本メゾン城西</t>
        </is>
      </c>
      <c r="B43" s="7" t="inlineStr">
        <is>
          <t>アパート 3階建</t>
        </is>
      </c>
      <c r="C43" s="7" t="inlineStr">
        <is>
          <t>名古屋市西区城西四丁目</t>
        </is>
      </c>
      <c r="D43" s="9" t="inlineStr">
        <is>
          <t>1K</t>
        </is>
      </c>
      <c r="E43" s="10" t="n">
        <v>26.5</v>
      </c>
      <c r="F43" s="11">
        <f>E43/3.305785</f>
        <v/>
      </c>
      <c r="G43" s="12" t="n">
        <v>9</v>
      </c>
      <c r="H43" s="13" t="n">
        <v>13</v>
      </c>
      <c r="I43" s="9" t="n">
        <v>1</v>
      </c>
      <c r="J43" s="14" t="n"/>
      <c r="K43" s="15" t="n">
        <v>57500</v>
      </c>
      <c r="L43" s="16" t="n">
        <v>3000</v>
      </c>
      <c r="M43" s="15">
        <f>K43+L43</f>
        <v/>
      </c>
      <c r="N43" s="16">
        <f>M43/E43</f>
        <v/>
      </c>
      <c r="O43" s="16">
        <f>N43*3.305785</f>
        <v/>
      </c>
      <c r="P43" s="14" t="n"/>
      <c r="Q43" s="14" t="n"/>
      <c r="R43" s="14" t="n"/>
      <c r="S43" s="17" t="n"/>
      <c r="T43" s="18" t="n"/>
      <c r="U43" s="18" t="n"/>
    </row>
    <row r="44">
      <c r="A44" s="5" t="inlineStr">
        <is>
          <t>見本コート浄心</t>
        </is>
      </c>
      <c r="B44" s="7" t="inlineStr">
        <is>
          <t>マンション 5階建</t>
        </is>
      </c>
      <c r="C44" s="7" t="inlineStr">
        <is>
          <t>名古屋市西区名西一丁目</t>
        </is>
      </c>
      <c r="D44" s="9" t="inlineStr">
        <is>
          <t>1K</t>
        </is>
      </c>
      <c r="E44" s="10" t="n">
        <v>25.2</v>
      </c>
      <c r="F44" s="11">
        <f>E44/3.305785</f>
        <v/>
      </c>
      <c r="G44" s="12" t="n">
        <v>12</v>
      </c>
      <c r="H44" s="13" t="n">
        <v>8</v>
      </c>
      <c r="I44" s="9" t="n">
        <v>2</v>
      </c>
      <c r="J44" s="14" t="n"/>
      <c r="K44" s="15" t="n">
        <v>58000</v>
      </c>
      <c r="L44" s="16" t="n">
        <v>3000</v>
      </c>
      <c r="M44" s="15">
        <f>K44+L44</f>
        <v/>
      </c>
      <c r="N44" s="16">
        <f>M44/E44</f>
        <v/>
      </c>
      <c r="O44" s="16">
        <f>N44*3.305785</f>
        <v/>
      </c>
      <c r="P44" s="14" t="n"/>
      <c r="Q44" s="14" t="n"/>
      <c r="R44" s="14" t="n"/>
      <c r="S44" s="17" t="n"/>
      <c r="T44" s="18" t="n"/>
      <c r="U44" s="18" t="n"/>
    </row>
    <row r="45">
      <c r="A45" s="5" t="inlineStr">
        <is>
          <t>見本メゾン城西</t>
        </is>
      </c>
      <c r="B45" s="7" t="inlineStr">
        <is>
          <t>アパート 3階建</t>
        </is>
      </c>
      <c r="C45" s="7" t="inlineStr">
        <is>
          <t>名古屋市西区城西四丁目</t>
        </is>
      </c>
      <c r="D45" s="9" t="inlineStr">
        <is>
          <t>1K</t>
        </is>
      </c>
      <c r="E45" s="10" t="n">
        <v>26.5</v>
      </c>
      <c r="F45" s="11">
        <f>E45/3.305785</f>
        <v/>
      </c>
      <c r="G45" s="12" t="n">
        <v>9</v>
      </c>
      <c r="H45" s="13" t="n">
        <v>13</v>
      </c>
      <c r="I45" s="9" t="n">
        <v>3</v>
      </c>
      <c r="J45" s="14" t="n"/>
      <c r="K45" s="15" t="n">
        <v>58500</v>
      </c>
      <c r="L45" s="16" t="n">
        <v>3000</v>
      </c>
      <c r="M45" s="15">
        <f>K45+L45</f>
        <v/>
      </c>
      <c r="N45" s="16">
        <f>M45/E45</f>
        <v/>
      </c>
      <c r="O45" s="16">
        <f>N45*3.305785</f>
        <v/>
      </c>
      <c r="P45" s="14" t="n"/>
      <c r="Q45" s="14" t="n"/>
      <c r="R45" s="14" t="n"/>
      <c r="S45" s="17" t="n"/>
      <c r="T45" s="18" t="n"/>
      <c r="U45" s="18" t="n"/>
    </row>
    <row r="46">
      <c r="A46" s="5" t="inlineStr">
        <is>
          <t>見本コート浄心</t>
        </is>
      </c>
      <c r="B46" s="7" t="inlineStr">
        <is>
          <t>マンション 5階建</t>
        </is>
      </c>
      <c r="C46" s="7" t="inlineStr">
        <is>
          <t>名古屋市西区名西一丁目</t>
        </is>
      </c>
      <c r="D46" s="9" t="inlineStr">
        <is>
          <t>1K</t>
        </is>
      </c>
      <c r="E46" s="10" t="n">
        <v>25.2</v>
      </c>
      <c r="F46" s="11">
        <f>E46/3.305785</f>
        <v/>
      </c>
      <c r="G46" s="12" t="n">
        <v>12</v>
      </c>
      <c r="H46" s="13" t="n">
        <v>8</v>
      </c>
      <c r="I46" s="9" t="n">
        <v>3</v>
      </c>
      <c r="J46" s="14" t="n"/>
      <c r="K46" s="15" t="n">
        <v>59000</v>
      </c>
      <c r="L46" s="16" t="n">
        <v>3000</v>
      </c>
      <c r="M46" s="15">
        <f>K46+L46</f>
        <v/>
      </c>
      <c r="N46" s="16">
        <f>M46/E46</f>
        <v/>
      </c>
      <c r="O46" s="16">
        <f>N46*3.305785</f>
        <v/>
      </c>
      <c r="P46" s="14" t="n"/>
      <c r="Q46" s="14" t="n"/>
      <c r="R46" s="14" t="n"/>
      <c r="S46" s="17" t="n"/>
      <c r="T46" s="18" t="n"/>
      <c r="U46" s="18" t="n"/>
    </row>
    <row r="47">
      <c r="A47" s="5" t="inlineStr">
        <is>
          <t>見本コート浄心</t>
        </is>
      </c>
      <c r="B47" s="7" t="inlineStr">
        <is>
          <t>マンション 5階建</t>
        </is>
      </c>
      <c r="C47" s="7" t="inlineStr">
        <is>
          <t>名古屋市西区名西一丁目</t>
        </is>
      </c>
      <c r="D47" s="9" t="inlineStr">
        <is>
          <t>1K</t>
        </is>
      </c>
      <c r="E47" s="10" t="n">
        <v>26</v>
      </c>
      <c r="F47" s="11">
        <f>E47/3.305785</f>
        <v/>
      </c>
      <c r="G47" s="12" t="n">
        <v>12</v>
      </c>
      <c r="H47" s="13" t="n">
        <v>8</v>
      </c>
      <c r="I47" s="9" t="n">
        <v>4</v>
      </c>
      <c r="J47" s="14" t="n"/>
      <c r="K47" s="15" t="n">
        <v>60500</v>
      </c>
      <c r="L47" s="16" t="n">
        <v>3000</v>
      </c>
      <c r="M47" s="15">
        <f>K47+L47</f>
        <v/>
      </c>
      <c r="N47" s="16">
        <f>M47/E47</f>
        <v/>
      </c>
      <c r="O47" s="16">
        <f>N47*3.305785</f>
        <v/>
      </c>
      <c r="P47" s="14" t="n"/>
      <c r="Q47" s="14" t="n"/>
      <c r="R47" s="14" t="n"/>
      <c r="S47" s="17" t="n"/>
      <c r="T47" s="18" t="n"/>
      <c r="U47" s="18" t="n"/>
    </row>
    <row r="48">
      <c r="A48" s="5" t="inlineStr">
        <is>
          <t>見本プラザ庄内通</t>
        </is>
      </c>
      <c r="B48" s="7" t="inlineStr">
        <is>
          <t>マンション 7階建</t>
        </is>
      </c>
      <c r="C48" s="7" t="inlineStr">
        <is>
          <t>名古屋市西区庄内通三丁目</t>
        </is>
      </c>
      <c r="D48" s="9" t="inlineStr">
        <is>
          <t>1K</t>
        </is>
      </c>
      <c r="E48" s="10" t="n">
        <v>30.1</v>
      </c>
      <c r="F48" s="11">
        <f>E48/3.305785</f>
        <v/>
      </c>
      <c r="G48" s="12" t="n">
        <v>20</v>
      </c>
      <c r="H48" s="13" t="n">
        <v>6</v>
      </c>
      <c r="I48" s="9" t="n">
        <v>3</v>
      </c>
      <c r="J48" s="14" t="n"/>
      <c r="K48" s="15" t="n">
        <v>61000</v>
      </c>
      <c r="L48" s="16" t="n">
        <v>3000</v>
      </c>
      <c r="M48" s="15">
        <f>K48+L48</f>
        <v/>
      </c>
      <c r="N48" s="16">
        <f>M48/E48</f>
        <v/>
      </c>
      <c r="O48" s="16">
        <f>N48*3.305785</f>
        <v/>
      </c>
      <c r="P48" s="14" t="n"/>
      <c r="Q48" s="14" t="n"/>
      <c r="R48" s="14" t="n"/>
      <c r="S48" s="17" t="n"/>
      <c r="T48" s="18" t="n"/>
      <c r="U48" s="18" t="n"/>
    </row>
    <row r="49">
      <c r="A49" s="19" t="inlineStr">
        <is>
          <t>★見本ハイツ（本物件）</t>
        </is>
      </c>
      <c r="B49" s="19" t="inlineStr">
        <is>
          <t>マンション 5階建</t>
        </is>
      </c>
      <c r="C49" s="19" t="inlineStr">
        <is>
          <t>名古屋市西区名西二丁目</t>
        </is>
      </c>
      <c r="D49" s="20" t="inlineStr">
        <is>
          <t>1K</t>
        </is>
      </c>
      <c r="E49" s="21" t="n">
        <v>25.5</v>
      </c>
      <c r="F49" s="21">
        <f>E49/3.305785</f>
        <v/>
      </c>
      <c r="G49" s="22" t="n">
        <v>19</v>
      </c>
      <c r="H49" s="23" t="n">
        <v>12</v>
      </c>
      <c r="I49" s="24" t="n"/>
      <c r="J49" s="24" t="n"/>
      <c r="K49" s="25" t="n">
        <v>64000</v>
      </c>
      <c r="L49" s="25" t="n">
        <v>3000</v>
      </c>
      <c r="M49" s="25">
        <f>K49+L49</f>
        <v/>
      </c>
      <c r="N49" s="25">
        <f>M49/E49</f>
        <v/>
      </c>
      <c r="O49" s="25">
        <f>N49*3.305785</f>
        <v/>
      </c>
      <c r="P49" s="24" t="n"/>
      <c r="Q49" s="24" t="n"/>
      <c r="R49" s="24" t="n"/>
      <c r="S49" s="26" t="n"/>
      <c r="T49" s="27" t="n"/>
      <c r="U49" s="27" t="n"/>
    </row>
    <row r="50">
      <c r="A50" s="5" t="inlineStr">
        <is>
          <t>見本レジデンス名西</t>
        </is>
      </c>
      <c r="B50" s="7" t="inlineStr">
        <is>
          <t>マンション 4階建</t>
        </is>
      </c>
      <c r="C50" s="7" t="inlineStr">
        <is>
          <t>名古屋市西区名西二丁目</t>
        </is>
      </c>
      <c r="D50" s="9" t="inlineStr">
        <is>
          <t>1K</t>
        </is>
      </c>
      <c r="E50" s="10" t="n">
        <v>27.8</v>
      </c>
      <c r="F50" s="11">
        <f>E50/3.305785</f>
        <v/>
      </c>
      <c r="G50" s="12" t="n">
        <v>6</v>
      </c>
      <c r="H50" s="13" t="n">
        <v>10</v>
      </c>
      <c r="I50" s="9" t="n">
        <v>2</v>
      </c>
      <c r="J50" s="14" t="n"/>
      <c r="K50" s="15" t="n">
        <v>66000</v>
      </c>
      <c r="L50" s="16" t="n">
        <v>4000</v>
      </c>
      <c r="M50" s="15">
        <f>K50+L50</f>
        <v/>
      </c>
      <c r="N50" s="16">
        <f>M50/E50</f>
        <v/>
      </c>
      <c r="O50" s="16">
        <f>N50*3.305785</f>
        <v/>
      </c>
      <c r="P50" s="14" t="n"/>
      <c r="Q50" s="14" t="n"/>
      <c r="R50" s="14" t="n"/>
      <c r="S50" s="17" t="n"/>
      <c r="T50" s="18" t="n"/>
      <c r="U50" s="18" t="n"/>
    </row>
    <row r="51">
      <c r="A51" s="5" t="inlineStr">
        <is>
          <t>見本レジデンス名西</t>
        </is>
      </c>
      <c r="B51" s="7" t="inlineStr">
        <is>
          <t>マンション 4階建</t>
        </is>
      </c>
      <c r="C51" s="7" t="inlineStr">
        <is>
          <t>名古屋市西区名西二丁目</t>
        </is>
      </c>
      <c r="D51" s="9" t="inlineStr">
        <is>
          <t>1K</t>
        </is>
      </c>
      <c r="E51" s="10" t="n">
        <v>27.8</v>
      </c>
      <c r="F51" s="11">
        <f>E51/3.305785</f>
        <v/>
      </c>
      <c r="G51" s="12" t="n">
        <v>6</v>
      </c>
      <c r="H51" s="13" t="n">
        <v>10</v>
      </c>
      <c r="I51" s="9" t="n">
        <v>3</v>
      </c>
      <c r="J51" s="14" t="n"/>
      <c r="K51" s="15" t="n">
        <v>67000</v>
      </c>
      <c r="L51" s="16" t="n">
        <v>4000</v>
      </c>
      <c r="M51" s="15">
        <f>K51+L51</f>
        <v/>
      </c>
      <c r="N51" s="16">
        <f>M51/E51</f>
        <v/>
      </c>
      <c r="O51" s="16">
        <f>N51*3.305785</f>
        <v/>
      </c>
      <c r="P51" s="14" t="n"/>
      <c r="Q51" s="14" t="n"/>
      <c r="R51" s="14" t="n"/>
      <c r="S51" s="17" t="n"/>
      <c r="T51" s="18" t="n"/>
      <c r="U51" s="18" t="n"/>
    </row>
    <row r="52">
      <c r="A52" s="5" t="inlineStr">
        <is>
          <t>見本パレス新道</t>
        </is>
      </c>
      <c r="B52" s="7" t="inlineStr">
        <is>
          <t>マンション 8階建</t>
        </is>
      </c>
      <c r="C52" s="7" t="inlineStr">
        <is>
          <t>名古屋市西区新道一丁目</t>
        </is>
      </c>
      <c r="D52" s="9" t="inlineStr">
        <is>
          <t>1K</t>
        </is>
      </c>
      <c r="E52" s="10" t="n">
        <v>27.2</v>
      </c>
      <c r="F52" s="11">
        <f>E52/3.305785</f>
        <v/>
      </c>
      <c r="G52" s="12" t="n">
        <v>2</v>
      </c>
      <c r="H52" s="13" t="n">
        <v>12</v>
      </c>
      <c r="I52" s="9" t="n">
        <v>6</v>
      </c>
      <c r="J52" s="14" t="n"/>
      <c r="K52" s="15" t="n">
        <v>68000</v>
      </c>
      <c r="L52" s="16" t="n">
        <v>4500</v>
      </c>
      <c r="M52" s="15">
        <f>K52+L52</f>
        <v/>
      </c>
      <c r="N52" s="16">
        <f>M52/E52</f>
        <v/>
      </c>
      <c r="O52" s="16">
        <f>N52*3.305785</f>
        <v/>
      </c>
      <c r="P52" s="14" t="n"/>
      <c r="Q52" s="14" t="n"/>
      <c r="R52" s="14" t="n"/>
      <c r="S52" s="17" t="n"/>
      <c r="T52" s="18" t="n"/>
      <c r="U52" s="18" t="n"/>
    </row>
    <row r="53">
      <c r="A53" s="5" t="inlineStr">
        <is>
          <t>見本パレス新道</t>
        </is>
      </c>
      <c r="B53" s="7" t="inlineStr">
        <is>
          <t>マンション 8階建</t>
        </is>
      </c>
      <c r="C53" s="7" t="inlineStr">
        <is>
          <t>名古屋市西区新道一丁目</t>
        </is>
      </c>
      <c r="D53" s="9" t="inlineStr">
        <is>
          <t>1K</t>
        </is>
      </c>
      <c r="E53" s="10" t="n">
        <v>27.2</v>
      </c>
      <c r="F53" s="11">
        <f>E53/3.305785</f>
        <v/>
      </c>
      <c r="G53" s="12" t="n">
        <v>2</v>
      </c>
      <c r="H53" s="13" t="n">
        <v>12</v>
      </c>
      <c r="I53" s="9" t="n">
        <v>7</v>
      </c>
      <c r="J53" s="14" t="n"/>
      <c r="K53" s="15" t="n">
        <v>69000</v>
      </c>
      <c r="L53" s="16" t="n">
        <v>4500</v>
      </c>
      <c r="M53" s="15">
        <f>K53+L53</f>
        <v/>
      </c>
      <c r="N53" s="16">
        <f>M53/E53</f>
        <v/>
      </c>
      <c r="O53" s="16">
        <f>N53*3.305785</f>
        <v/>
      </c>
      <c r="P53" s="14" t="n"/>
      <c r="Q53" s="14" t="n"/>
      <c r="R53" s="14" t="n"/>
      <c r="S53" s="17" t="n"/>
      <c r="T53" s="18" t="n"/>
      <c r="U53" s="18" t="n"/>
    </row>
    <row r="54">
      <c r="A54" s="5" t="inlineStr">
        <is>
          <t>見本ガーデン上名古屋</t>
        </is>
      </c>
      <c r="B54" s="7" t="inlineStr">
        <is>
          <t>マンション 6階建</t>
        </is>
      </c>
      <c r="C54" s="7" t="inlineStr">
        <is>
          <t>名古屋市西区上名古屋二丁目</t>
        </is>
      </c>
      <c r="D54" s="9" t="inlineStr">
        <is>
          <t>1K</t>
        </is>
      </c>
      <c r="E54" s="10" t="n">
        <v>26.3</v>
      </c>
      <c r="F54" s="11">
        <f>E54/3.305785</f>
        <v/>
      </c>
      <c r="G54" s="12" t="n">
        <v>4</v>
      </c>
      <c r="H54" s="13" t="n">
        <v>7</v>
      </c>
      <c r="I54" s="9" t="n">
        <v>4</v>
      </c>
      <c r="J54" s="14" t="n"/>
      <c r="K54" s="15" t="n">
        <v>69000</v>
      </c>
      <c r="L54" s="16" t="n">
        <v>5000</v>
      </c>
      <c r="M54" s="15">
        <f>K54+L54</f>
        <v/>
      </c>
      <c r="N54" s="16">
        <f>M54/E54</f>
        <v/>
      </c>
      <c r="O54" s="16">
        <f>N54*3.305785</f>
        <v/>
      </c>
      <c r="P54" s="14" t="n"/>
      <c r="Q54" s="14" t="n"/>
      <c r="R54" s="14" t="n"/>
      <c r="S54" s="17" t="n"/>
      <c r="T54" s="18" t="n"/>
      <c r="U54" s="18" t="n"/>
    </row>
    <row r="55">
      <c r="A55" s="5" t="inlineStr">
        <is>
          <t>見本ガーデン上名古屋</t>
        </is>
      </c>
      <c r="B55" s="7" t="inlineStr">
        <is>
          <t>マンション 6階建</t>
        </is>
      </c>
      <c r="C55" s="7" t="inlineStr">
        <is>
          <t>名古屋市西区上名古屋二丁目</t>
        </is>
      </c>
      <c r="D55" s="9" t="inlineStr">
        <is>
          <t>1K</t>
        </is>
      </c>
      <c r="E55" s="10" t="n">
        <v>26.3</v>
      </c>
      <c r="F55" s="11">
        <f>E55/3.305785</f>
        <v/>
      </c>
      <c r="G55" s="12" t="n">
        <v>4</v>
      </c>
      <c r="H55" s="13" t="n">
        <v>7</v>
      </c>
      <c r="I55" s="9" t="n">
        <v>5</v>
      </c>
      <c r="J55" s="14" t="n"/>
      <c r="K55" s="15" t="n">
        <v>70000</v>
      </c>
      <c r="L55" s="16" t="n">
        <v>5000</v>
      </c>
      <c r="M55" s="15">
        <f>K55+L55</f>
        <v/>
      </c>
      <c r="N55" s="16">
        <f>M55/E55</f>
        <v/>
      </c>
      <c r="O55" s="16">
        <f>N55*3.305785</f>
        <v/>
      </c>
      <c r="P55" s="14" t="n"/>
      <c r="Q55" s="14" t="n"/>
      <c r="R55" s="14" t="n"/>
      <c r="S55" s="17" t="n"/>
      <c r="T55" s="18" t="n"/>
      <c r="U55" s="18" t="n"/>
    </row>
    <row r="56">
      <c r="A56" s="5" t="inlineStr">
        <is>
          <t>見本タワー浄心</t>
        </is>
      </c>
      <c r="B56" s="7" t="inlineStr">
        <is>
          <t>マンション 10階建</t>
        </is>
      </c>
      <c r="C56" s="7" t="inlineStr">
        <is>
          <t>名古屋市西区浄心一丁目</t>
        </is>
      </c>
      <c r="D56" s="9" t="inlineStr">
        <is>
          <t>1K</t>
        </is>
      </c>
      <c r="E56" s="10" t="n">
        <v>28.4</v>
      </c>
      <c r="F56" s="11">
        <f>E56/3.305785</f>
        <v/>
      </c>
      <c r="G56" s="12" t="n">
        <v>3</v>
      </c>
      <c r="H56" s="13" t="n">
        <v>5</v>
      </c>
      <c r="I56" s="9" t="n">
        <v>2</v>
      </c>
      <c r="J56" s="14" t="n"/>
      <c r="K56" s="15" t="n">
        <v>72000</v>
      </c>
      <c r="L56" s="16" t="n">
        <v>5000</v>
      </c>
      <c r="M56" s="15">
        <f>K56+L56</f>
        <v/>
      </c>
      <c r="N56" s="16">
        <f>M56/E56</f>
        <v/>
      </c>
      <c r="O56" s="16">
        <f>N56*3.305785</f>
        <v/>
      </c>
      <c r="P56" s="14" t="n"/>
      <c r="Q56" s="14" t="n"/>
      <c r="R56" s="14" t="n"/>
      <c r="S56" s="17" t="n"/>
      <c r="T56" s="18" t="n"/>
      <c r="U56" s="18" t="n"/>
    </row>
    <row r="57">
      <c r="A57" s="5" t="inlineStr">
        <is>
          <t>見本タワー浄心</t>
        </is>
      </c>
      <c r="B57" s="7" t="inlineStr">
        <is>
          <t>マンション 10階建</t>
        </is>
      </c>
      <c r="C57" s="7" t="inlineStr">
        <is>
          <t>名古屋市西区浄心一丁目</t>
        </is>
      </c>
      <c r="D57" s="9" t="inlineStr">
        <is>
          <t>1K</t>
        </is>
      </c>
      <c r="E57" s="10" t="n">
        <v>28.4</v>
      </c>
      <c r="F57" s="11">
        <f>E57/3.305785</f>
        <v/>
      </c>
      <c r="G57" s="12" t="n">
        <v>3</v>
      </c>
      <c r="H57" s="13" t="n">
        <v>5</v>
      </c>
      <c r="I57" s="9" t="n">
        <v>8</v>
      </c>
      <c r="J57" s="14" t="n"/>
      <c r="K57" s="15" t="n">
        <v>74000</v>
      </c>
      <c r="L57" s="16" t="n">
        <v>5000</v>
      </c>
      <c r="M57" s="15">
        <f>K57+L57</f>
        <v/>
      </c>
      <c r="N57" s="16">
        <f>M57/E57</f>
        <v/>
      </c>
      <c r="O57" s="16">
        <f>N57*3.305785</f>
        <v/>
      </c>
      <c r="P57" s="14" t="n"/>
      <c r="Q57" s="14" t="n"/>
      <c r="R57" s="14" t="n"/>
      <c r="S57" s="17" t="n"/>
      <c r="T57" s="18" t="n"/>
      <c r="U57" s="18" t="n"/>
    </row>
    <row r="59">
      <c r="A59" s="28" t="inlineStr">
        <is>
          <t>事例の分布（本物件は含みません）</t>
        </is>
      </c>
      <c r="M59" s="29" t="inlineStr">
        <is>
          <t>賃料＋管理費（円）</t>
        </is>
      </c>
      <c r="N59" s="29" t="inlineStr">
        <is>
          <t>㎡単価（円）</t>
        </is>
      </c>
      <c r="O59" s="29" t="inlineStr">
        <is>
          <t>坪単価（円）</t>
        </is>
      </c>
    </row>
    <row r="60">
      <c r="A60" s="30" t="inlineStr">
        <is>
          <t>件数（室）</t>
        </is>
      </c>
      <c r="L60" s="31" t="inlineStr">
        <is>
          <t>件数（室）</t>
        </is>
      </c>
      <c r="M60" s="32">
        <f>COUNT((M7:M48,M50:M57))</f>
        <v/>
      </c>
      <c r="N60" s="32">
        <f>COUNT((N7:N48,N50:N57))</f>
        <v/>
      </c>
      <c r="O60" s="32">
        <f>COUNT((O7:O48,O50:O57))</f>
        <v/>
      </c>
    </row>
    <row r="61">
      <c r="A61" s="30" t="inlineStr">
        <is>
          <t>最低</t>
        </is>
      </c>
      <c r="L61" s="31" t="inlineStr">
        <is>
          <t>最低</t>
        </is>
      </c>
      <c r="M61" s="16">
        <f>MIN((M7:M48,M50:M57))</f>
        <v/>
      </c>
      <c r="N61" s="16">
        <f>MIN((N7:N48,N50:N57))</f>
        <v/>
      </c>
      <c r="O61" s="16">
        <f>MIN((O7:O48,O50:O57))</f>
        <v/>
      </c>
    </row>
    <row r="62">
      <c r="A62" s="30" t="inlineStr">
        <is>
          <t>p25</t>
        </is>
      </c>
      <c r="L62" s="31" t="inlineStr">
        <is>
          <t>p25</t>
        </is>
      </c>
      <c r="M62" s="16">
        <f>_xlfn.PERCENTILE.INC((M7:M48,M50:M57),0.25)</f>
        <v/>
      </c>
      <c r="N62" s="16">
        <f>_xlfn.PERCENTILE.INC((N7:N48,N50:N57),0.25)</f>
        <v/>
      </c>
      <c r="O62" s="16">
        <f>_xlfn.PERCENTILE.INC((O7:O48,O50:O57),0.25)</f>
        <v/>
      </c>
    </row>
    <row r="63">
      <c r="A63" s="30" t="inlineStr">
        <is>
          <t>中央値</t>
        </is>
      </c>
      <c r="L63" s="31" t="inlineStr">
        <is>
          <t>中央値</t>
        </is>
      </c>
      <c r="M63" s="16">
        <f>MEDIAN((M7:M48,M50:M57))</f>
        <v/>
      </c>
      <c r="N63" s="16">
        <f>MEDIAN((N7:N48,N50:N57))</f>
        <v/>
      </c>
      <c r="O63" s="16">
        <f>MEDIAN((O7:O48,O50:O57))</f>
        <v/>
      </c>
    </row>
    <row r="64">
      <c r="A64" s="30" t="inlineStr">
        <is>
          <t>p75</t>
        </is>
      </c>
      <c r="L64" s="31" t="inlineStr">
        <is>
          <t>p75</t>
        </is>
      </c>
      <c r="M64" s="16">
        <f>_xlfn.PERCENTILE.INC((M7:M48,M50:M57),0.75)</f>
        <v/>
      </c>
      <c r="N64" s="16">
        <f>_xlfn.PERCENTILE.INC((N7:N48,N50:N57),0.75)</f>
        <v/>
      </c>
      <c r="O64" s="16">
        <f>_xlfn.PERCENTILE.INC((O7:O48,O50:O57),0.75)</f>
        <v/>
      </c>
    </row>
    <row r="65">
      <c r="A65" s="30" t="inlineStr">
        <is>
          <t>最高</t>
        </is>
      </c>
      <c r="L65" s="31" t="inlineStr">
        <is>
          <t>最高</t>
        </is>
      </c>
      <c r="M65" s="16">
        <f>MAX((M7:M48,M50:M57))</f>
        <v/>
      </c>
      <c r="N65" s="16">
        <f>MAX((N7:N48,N50:N57))</f>
        <v/>
      </c>
      <c r="O65" s="16">
        <f>MAX((O7:O48,O50:O57))</f>
        <v/>
      </c>
    </row>
    <row r="66">
      <c r="A66" s="30" t="inlineStr">
        <is>
          <t>平均</t>
        </is>
      </c>
      <c r="L66" s="31" t="inlineStr">
        <is>
          <t>平均</t>
        </is>
      </c>
      <c r="M66" s="16">
        <f>AVERAGE((M7:M48,M50:M57))</f>
        <v/>
      </c>
      <c r="N66" s="16">
        <f>AVERAGE((N7:N48,N50:N57))</f>
        <v/>
      </c>
      <c r="O66" s="16">
        <f>AVERAGE((O7:O48,O50:O57))</f>
        <v/>
      </c>
    </row>
    <row r="67">
      <c r="A67" s="30" t="inlineStr">
        <is>
          <t>棟数</t>
        </is>
      </c>
      <c r="L67" s="31" t="inlineStr">
        <is>
          <t>棟数</t>
        </is>
      </c>
      <c r="M67" s="32" t="n">
        <v>24</v>
      </c>
    </row>
    <row r="69">
      <c r="A69" s="3" t="inlineStr">
        <is>
          <t>■ 家賃相場マトリックス（駅徒歩 × 築年数）</t>
        </is>
      </c>
    </row>
    <row r="70">
      <c r="A70" s="7" t="inlineStr">
        <is>
          <t>対象と同じ間取り（1K）・専有面積 ±5㎡ の事例を、駅徒歩と築年数で分けたものです。★が本物件の入るマスです。</t>
        </is>
      </c>
    </row>
    <row r="71">
      <c r="A71" s="7" t="inlineStr">
        <is>
          <t>⚠ 件数が 5室 3棟に満たないマスは、1件の違いで大きく動くため、中央値を伏せて件数だけを載せています（数字が無いのは、事例が足りないという意味です）。</t>
        </is>
      </c>
    </row>
    <row r="72">
      <c r="B72" s="8" t="inlineStr">
        <is>
          <t>築10年以内</t>
        </is>
      </c>
      <c r="C72" s="33" t="n"/>
      <c r="D72" s="8" t="inlineStr">
        <is>
          <t>築20年以内</t>
        </is>
      </c>
      <c r="E72" s="33" t="n"/>
      <c r="F72" s="8" t="inlineStr">
        <is>
          <t>築35年以内</t>
        </is>
      </c>
      <c r="G72" s="33" t="n"/>
      <c r="H72" s="8" t="inlineStr">
        <is>
          <t>築35年超</t>
        </is>
      </c>
      <c r="I72" s="33" t="n"/>
    </row>
    <row r="73">
      <c r="A73" s="3" t="inlineStr">
        <is>
          <t>10分以内</t>
        </is>
      </c>
      <c r="B73" s="9" t="inlineStr">
        <is>
          <t>6室3棟  中央 74,500円</t>
        </is>
      </c>
      <c r="C73" s="33" t="n"/>
      <c r="D73" s="9" t="inlineStr">
        <is>
          <t>8室3棟  中央 59,000円</t>
        </is>
      </c>
      <c r="E73" s="33" t="n"/>
      <c r="F73" s="9" t="inlineStr">
        <is>
          <t>6室3棟  中央 50,000円</t>
        </is>
      </c>
      <c r="G73" s="33" t="n"/>
      <c r="H73" s="9" t="inlineStr">
        <is>
          <t>6室3棟  中央 40,500円</t>
        </is>
      </c>
      <c r="I73" s="33" t="n"/>
    </row>
    <row r="74">
      <c r="A74" s="3" t="inlineStr">
        <is>
          <t>20分以内</t>
        </is>
      </c>
      <c r="B74" s="9" t="inlineStr">
        <is>
          <t>6室3棟  中央 61,000円</t>
        </is>
      </c>
      <c r="C74" s="33" t="n"/>
      <c r="D74" s="9" t="inlineStr">
        <is>
          <t>★6室3棟  中央 57,500円</t>
        </is>
      </c>
      <c r="E74" s="33" t="n"/>
      <c r="F74" s="9" t="inlineStr">
        <is>
          <t>6室3棟  中央 48,750円</t>
        </is>
      </c>
      <c r="G74" s="33" t="n"/>
      <c r="H74" s="9" t="inlineStr">
        <is>
          <t>6室3棟  中央 37,000円</t>
        </is>
      </c>
      <c r="I74" s="33" t="n"/>
    </row>
    <row r="75">
      <c r="A75" s="3" t="inlineStr">
        <is>
          <t>20分超</t>
        </is>
      </c>
      <c r="B75" s="9" t="inlineStr">
        <is>
          <t>—</t>
        </is>
      </c>
      <c r="C75" s="33" t="n"/>
      <c r="D75" s="9" t="inlineStr">
        <is>
          <t>—</t>
        </is>
      </c>
      <c r="E75" s="33" t="n"/>
      <c r="F75" s="9" t="inlineStr">
        <is>
          <t>—</t>
        </is>
      </c>
      <c r="G75" s="33" t="n"/>
      <c r="H75" s="9" t="inlineStr">
        <is>
          <t>—</t>
        </is>
      </c>
      <c r="I75" s="33" t="n"/>
    </row>
  </sheetData>
  <mergeCells count="16">
    <mergeCell ref="B74:C74"/>
    <mergeCell ref="F73:G73"/>
    <mergeCell ref="F75:G75"/>
    <mergeCell ref="D74:E74"/>
    <mergeCell ref="D72:E72"/>
    <mergeCell ref="B72:C72"/>
    <mergeCell ref="H73:I73"/>
    <mergeCell ref="F72:G72"/>
    <mergeCell ref="H74:I74"/>
    <mergeCell ref="D73:E73"/>
    <mergeCell ref="H72:I72"/>
    <mergeCell ref="H75:I75"/>
    <mergeCell ref="F74:G74"/>
    <mergeCell ref="D75:E75"/>
    <mergeCell ref="B75:C75"/>
    <mergeCell ref="B73:C73"/>
  </mergeCells>
  <pageMargins left="0.7" right="0.7" top="0.75" bottom="0.75" header="0.3" footer="0.3"/>
  <pageSetup orientation="portrait" scale="100" fitToHeight="1" fitToWidth="1" horizontalDpi="4294967295" verticalDpi="4294967295"/>
  <headerFooter>
    <oddHeader>&amp;C見本 / SAMPLE</oddHeader>
    <oddFooter>&amp;C見本（架空の物件）・転載不可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28"/>
  <sheetViews>
    <sheetView workbookViewId="0">
      <selection activeCell="A1" sqref="A1"/>
    </sheetView>
  </sheetViews>
  <sheetFormatPr baseColWidth="8" defaultRowHeight="15" outlineLevelRow="0"/>
  <cols>
    <col width="10" customWidth="1" min="1" max="9"/>
    <col width="13" customWidth="1" min="10" max="10"/>
    <col width="16" customWidth="1" min="11" max="11"/>
    <col width="14" customWidth="1" min="12" max="12"/>
    <col width="13" customWidth="1" min="13" max="13"/>
    <col width="16" customWidth="1" min="14" max="14"/>
    <col width="13" customWidth="1" min="15" max="15"/>
  </cols>
  <sheetData>
    <row r="1">
      <c r="A1" s="1" t="inlineStr">
        <is>
          <t>建物一覧（棟単位）</t>
        </is>
      </c>
    </row>
    <row r="2">
      <c r="A2" s="7" t="inlineStr">
        <is>
          <t>代表は、その棟の中で賃料＋管理費が中央にあたる実在の部屋です（平均で作った部屋ではありません）。</t>
        </is>
      </c>
    </row>
    <row r="4">
      <c r="A4" s="8" t="inlineStr">
        <is>
          <t>棟番号</t>
        </is>
      </c>
      <c r="B4" s="8" t="inlineStr">
        <is>
          <t>建物名</t>
        </is>
      </c>
      <c r="C4" s="8" t="inlineStr">
        <is>
          <t>所在地</t>
        </is>
      </c>
      <c r="D4" s="8" t="inlineStr">
        <is>
          <t>最寄駅</t>
        </is>
      </c>
      <c r="E4" s="8" t="inlineStr">
        <is>
          <t>駅徒歩（分）</t>
        </is>
      </c>
      <c r="F4" s="8" t="inlineStr">
        <is>
          <t>築年数</t>
        </is>
      </c>
      <c r="G4" s="8" t="inlineStr">
        <is>
          <t>建物階</t>
        </is>
      </c>
      <c r="H4" s="8" t="inlineStr">
        <is>
          <t>建物種別</t>
        </is>
      </c>
      <c r="I4" s="8" t="inlineStr">
        <is>
          <t>事例数（室）</t>
        </is>
      </c>
      <c r="J4" s="8" t="inlineStr">
        <is>
          <t>平均専有面積（㎡）</t>
        </is>
      </c>
      <c r="K4" s="8" t="inlineStr">
        <is>
          <t>代表 賃料＋管理費（円）</t>
        </is>
      </c>
      <c r="L4" s="8" t="inlineStr">
        <is>
          <t>代表 専有面積（㎡）</t>
        </is>
      </c>
      <c r="M4" s="8" t="inlineStr">
        <is>
          <t>代表 ㎡単価（円）</t>
        </is>
      </c>
      <c r="N4" s="8" t="inlineStr">
        <is>
          <t>平均 賃料＋管理費（円）</t>
        </is>
      </c>
      <c r="O4" s="8" t="inlineStr">
        <is>
          <t>平均 ㎡単価（円）</t>
        </is>
      </c>
    </row>
    <row r="5">
      <c r="A5" s="7" t="n">
        <v>1</v>
      </c>
      <c r="B5" s="7" t="inlineStr">
        <is>
          <t>見本コート浄心</t>
        </is>
      </c>
      <c r="C5" s="7" t="inlineStr">
        <is>
          <t>名古屋市西区名西一丁目</t>
        </is>
      </c>
      <c r="D5" s="7" t="inlineStr">
        <is>
          <t>浄心</t>
        </is>
      </c>
      <c r="E5" s="7" t="n">
        <v>8</v>
      </c>
      <c r="F5" s="7" t="n">
        <v>12</v>
      </c>
      <c r="G5" s="7" t="n">
        <v>5</v>
      </c>
      <c r="H5" s="7" t="inlineStr">
        <is>
          <t>マンション</t>
        </is>
      </c>
      <c r="I5" s="7" t="n">
        <v>3</v>
      </c>
      <c r="J5" s="11" t="n">
        <v>25.47</v>
      </c>
      <c r="K5" s="16" t="n">
        <v>62000</v>
      </c>
      <c r="L5" s="11" t="n">
        <v>25.2</v>
      </c>
      <c r="M5" s="16" t="n">
        <v>2460</v>
      </c>
      <c r="N5" s="16" t="n">
        <v>62167</v>
      </c>
      <c r="O5" s="16" t="n">
        <v>2441</v>
      </c>
    </row>
    <row r="6">
      <c r="A6" s="7" t="n">
        <v>2</v>
      </c>
      <c r="B6" s="7" t="inlineStr">
        <is>
          <t>見本レジデンス名西</t>
        </is>
      </c>
      <c r="C6" s="7" t="inlineStr">
        <is>
          <t>名古屋市西区名西二丁目</t>
        </is>
      </c>
      <c r="D6" s="7" t="inlineStr">
        <is>
          <t>浄心</t>
        </is>
      </c>
      <c r="E6" s="7" t="n">
        <v>10</v>
      </c>
      <c r="F6" s="7" t="n">
        <v>6</v>
      </c>
      <c r="G6" s="7" t="n">
        <v>4</v>
      </c>
      <c r="H6" s="7" t="inlineStr">
        <is>
          <t>マンション</t>
        </is>
      </c>
      <c r="I6" s="7" t="n">
        <v>2</v>
      </c>
      <c r="J6" s="11" t="n">
        <v>27.8</v>
      </c>
      <c r="K6" s="16" t="n">
        <v>70000</v>
      </c>
      <c r="L6" s="11" t="n">
        <v>27.8</v>
      </c>
      <c r="M6" s="16" t="n">
        <v>2518</v>
      </c>
      <c r="N6" s="16" t="n">
        <v>70500</v>
      </c>
      <c r="O6" s="16" t="n">
        <v>2536</v>
      </c>
    </row>
    <row r="7">
      <c r="A7" s="7" t="n">
        <v>3</v>
      </c>
      <c r="B7" s="7" t="inlineStr">
        <is>
          <t>見本ハイム浅間</t>
        </is>
      </c>
      <c r="C7" s="7" t="inlineStr">
        <is>
          <t>名古屋市西区浅間二丁目</t>
        </is>
      </c>
      <c r="D7" s="7" t="inlineStr">
        <is>
          <t>浅間町</t>
        </is>
      </c>
      <c r="E7" s="7" t="n">
        <v>9</v>
      </c>
      <c r="F7" s="7" t="n">
        <v>15</v>
      </c>
      <c r="G7" s="7" t="n">
        <v>2</v>
      </c>
      <c r="H7" s="7" t="inlineStr">
        <is>
          <t>アパート</t>
        </is>
      </c>
      <c r="I7" s="7" t="n">
        <v>2</v>
      </c>
      <c r="J7" s="11" t="n">
        <v>23.4</v>
      </c>
      <c r="K7" s="16" t="n">
        <v>51500</v>
      </c>
      <c r="L7" s="11" t="n">
        <v>23.4</v>
      </c>
      <c r="M7" s="16" t="n">
        <v>2201</v>
      </c>
      <c r="N7" s="16" t="n">
        <v>52500</v>
      </c>
      <c r="O7" s="16" t="n">
        <v>2244</v>
      </c>
    </row>
    <row r="8">
      <c r="A8" s="7" t="n">
        <v>4</v>
      </c>
      <c r="B8" s="7" t="inlineStr">
        <is>
          <t>見本プラザ庄内通</t>
        </is>
      </c>
      <c r="C8" s="7" t="inlineStr">
        <is>
          <t>名古屋市西区庄内通三丁目</t>
        </is>
      </c>
      <c r="D8" s="7" t="inlineStr">
        <is>
          <t>庄内通</t>
        </is>
      </c>
      <c r="E8" s="7" t="n">
        <v>6</v>
      </c>
      <c r="F8" s="7" t="n">
        <v>20</v>
      </c>
      <c r="G8" s="7" t="n">
        <v>7</v>
      </c>
      <c r="H8" s="7" t="inlineStr">
        <is>
          <t>マンション</t>
        </is>
      </c>
      <c r="I8" s="7" t="n">
        <v>3</v>
      </c>
      <c r="J8" s="11" t="n">
        <v>26.63</v>
      </c>
      <c r="K8" s="16" t="n">
        <v>57000</v>
      </c>
      <c r="L8" s="11" t="n">
        <v>24.9</v>
      </c>
      <c r="M8" s="16" t="n">
        <v>2289</v>
      </c>
      <c r="N8" s="16" t="n">
        <v>59000</v>
      </c>
      <c r="O8" s="16" t="n">
        <v>2221</v>
      </c>
    </row>
    <row r="9">
      <c r="A9" s="7" t="n">
        <v>5</v>
      </c>
      <c r="B9" s="7" t="inlineStr">
        <is>
          <t>見本メゾン城西</t>
        </is>
      </c>
      <c r="C9" s="7" t="inlineStr">
        <is>
          <t>名古屋市西区城西四丁目</t>
        </is>
      </c>
      <c r="D9" s="7" t="inlineStr">
        <is>
          <t>浄心</t>
        </is>
      </c>
      <c r="E9" s="7" t="n">
        <v>13</v>
      </c>
      <c r="F9" s="7" t="n">
        <v>9</v>
      </c>
      <c r="G9" s="7" t="n">
        <v>3</v>
      </c>
      <c r="H9" s="7" t="inlineStr">
        <is>
          <t>アパート</t>
        </is>
      </c>
      <c r="I9" s="7" t="n">
        <v>2</v>
      </c>
      <c r="J9" s="11" t="n">
        <v>26.5</v>
      </c>
      <c r="K9" s="16" t="n">
        <v>60500</v>
      </c>
      <c r="L9" s="11" t="n">
        <v>26.5</v>
      </c>
      <c r="M9" s="16" t="n">
        <v>2283</v>
      </c>
      <c r="N9" s="16" t="n">
        <v>61000</v>
      </c>
      <c r="O9" s="16" t="n">
        <v>2302</v>
      </c>
    </row>
    <row r="10">
      <c r="A10" s="7" t="n">
        <v>6</v>
      </c>
      <c r="B10" s="7" t="inlineStr">
        <is>
          <t>見本タワー浄心</t>
        </is>
      </c>
      <c r="C10" s="7" t="inlineStr">
        <is>
          <t>名古屋市西区浄心一丁目</t>
        </is>
      </c>
      <c r="D10" s="7" t="inlineStr">
        <is>
          <t>浄心</t>
        </is>
      </c>
      <c r="E10" s="7" t="n">
        <v>5</v>
      </c>
      <c r="F10" s="7" t="n">
        <v>3</v>
      </c>
      <c r="G10" s="7" t="n">
        <v>10</v>
      </c>
      <c r="H10" s="7" t="inlineStr">
        <is>
          <t>マンション</t>
        </is>
      </c>
      <c r="I10" s="7" t="n">
        <v>2</v>
      </c>
      <c r="J10" s="11" t="n">
        <v>28.4</v>
      </c>
      <c r="K10" s="16" t="n">
        <v>77000</v>
      </c>
      <c r="L10" s="11" t="n">
        <v>28.4</v>
      </c>
      <c r="M10" s="16" t="n">
        <v>2711</v>
      </c>
      <c r="N10" s="16" t="n">
        <v>78000</v>
      </c>
      <c r="O10" s="16" t="n">
        <v>2746</v>
      </c>
    </row>
    <row r="11">
      <c r="A11" s="7" t="n">
        <v>7</v>
      </c>
      <c r="B11" s="7" t="inlineStr">
        <is>
          <t>見本ガーデン上名古屋</t>
        </is>
      </c>
      <c r="C11" s="7" t="inlineStr">
        <is>
          <t>名古屋市西区上名古屋二丁目</t>
        </is>
      </c>
      <c r="D11" s="7" t="inlineStr">
        <is>
          <t>浄心</t>
        </is>
      </c>
      <c r="E11" s="7" t="n">
        <v>7</v>
      </c>
      <c r="F11" s="7" t="n">
        <v>4</v>
      </c>
      <c r="G11" s="7" t="n">
        <v>6</v>
      </c>
      <c r="H11" s="7" t="inlineStr">
        <is>
          <t>マンション</t>
        </is>
      </c>
      <c r="I11" s="7" t="n">
        <v>2</v>
      </c>
      <c r="J11" s="11" t="n">
        <v>26.3</v>
      </c>
      <c r="K11" s="16" t="n">
        <v>74000</v>
      </c>
      <c r="L11" s="11" t="n">
        <v>26.3</v>
      </c>
      <c r="M11" s="16" t="n">
        <v>2814</v>
      </c>
      <c r="N11" s="16" t="n">
        <v>74500</v>
      </c>
      <c r="O11" s="16" t="n">
        <v>2833</v>
      </c>
    </row>
    <row r="12">
      <c r="A12" s="7" t="n">
        <v>8</v>
      </c>
      <c r="B12" s="7" t="inlineStr">
        <is>
          <t>見本コーポ浅間</t>
        </is>
      </c>
      <c r="C12" s="7" t="inlineStr">
        <is>
          <t>名古屋市西区浅間一丁目</t>
        </is>
      </c>
      <c r="D12" s="7" t="inlineStr">
        <is>
          <t>浅間町</t>
        </is>
      </c>
      <c r="E12" s="7" t="n">
        <v>6</v>
      </c>
      <c r="F12" s="7" t="n">
        <v>28</v>
      </c>
      <c r="G12" s="7" t="n">
        <v>3</v>
      </c>
      <c r="H12" s="7" t="inlineStr">
        <is>
          <t>アパート</t>
        </is>
      </c>
      <c r="I12" s="7" t="n">
        <v>2</v>
      </c>
      <c r="J12" s="11" t="n">
        <v>23.8</v>
      </c>
      <c r="K12" s="16" t="n">
        <v>46000</v>
      </c>
      <c r="L12" s="11" t="n">
        <v>23.8</v>
      </c>
      <c r="M12" s="16" t="n">
        <v>1933</v>
      </c>
      <c r="N12" s="16" t="n">
        <v>46500</v>
      </c>
      <c r="O12" s="16" t="n">
        <v>1954</v>
      </c>
    </row>
    <row r="13">
      <c r="A13" s="7" t="n">
        <v>9</v>
      </c>
      <c r="B13" s="7" t="inlineStr">
        <is>
          <t>見本ハイツ庄内通</t>
        </is>
      </c>
      <c r="C13" s="7" t="inlineStr">
        <is>
          <t>名古屋市西区庄内通二丁目</t>
        </is>
      </c>
      <c r="D13" s="7" t="inlineStr">
        <is>
          <t>庄内通</t>
        </is>
      </c>
      <c r="E13" s="7" t="n">
        <v>8</v>
      </c>
      <c r="F13" s="7" t="n">
        <v>24</v>
      </c>
      <c r="G13" s="7" t="n">
        <v>4</v>
      </c>
      <c r="H13" s="7" t="inlineStr">
        <is>
          <t>マンション</t>
        </is>
      </c>
      <c r="I13" s="7" t="n">
        <v>2</v>
      </c>
      <c r="J13" s="11" t="n">
        <v>25</v>
      </c>
      <c r="K13" s="16" t="n">
        <v>52000</v>
      </c>
      <c r="L13" s="11" t="n">
        <v>25</v>
      </c>
      <c r="M13" s="16" t="n">
        <v>2080</v>
      </c>
      <c r="N13" s="16" t="n">
        <v>52500</v>
      </c>
      <c r="O13" s="16" t="n">
        <v>2100</v>
      </c>
    </row>
    <row r="14">
      <c r="A14" s="7" t="n">
        <v>10</v>
      </c>
      <c r="B14" s="7" t="inlineStr">
        <is>
          <t>見本マンション花の木</t>
        </is>
      </c>
      <c r="C14" s="7" t="inlineStr">
        <is>
          <t>名古屋市西区花の木二丁目</t>
        </is>
      </c>
      <c r="D14" s="7" t="inlineStr">
        <is>
          <t>浄心</t>
        </is>
      </c>
      <c r="E14" s="7" t="n">
        <v>9</v>
      </c>
      <c r="F14" s="7" t="n">
        <v>33</v>
      </c>
      <c r="G14" s="7" t="n">
        <v>5</v>
      </c>
      <c r="H14" s="7" t="inlineStr">
        <is>
          <t>マンション</t>
        </is>
      </c>
      <c r="I14" s="7" t="n">
        <v>2</v>
      </c>
      <c r="J14" s="11" t="n">
        <v>24.2</v>
      </c>
      <c r="K14" s="16" t="n">
        <v>49500</v>
      </c>
      <c r="L14" s="11" t="n">
        <v>24.2</v>
      </c>
      <c r="M14" s="16" t="n">
        <v>2045</v>
      </c>
      <c r="N14" s="16" t="n">
        <v>50000</v>
      </c>
      <c r="O14" s="16" t="n">
        <v>2066</v>
      </c>
    </row>
    <row r="15">
      <c r="A15" s="7" t="n">
        <v>11</v>
      </c>
      <c r="B15" s="7" t="inlineStr">
        <is>
          <t>見本荘城西</t>
        </is>
      </c>
      <c r="C15" s="7" t="inlineStr">
        <is>
          <t>名古屋市西区城西一丁目</t>
        </is>
      </c>
      <c r="D15" s="7" t="inlineStr">
        <is>
          <t>浄心</t>
        </is>
      </c>
      <c r="E15" s="7" t="n">
        <v>8</v>
      </c>
      <c r="F15" s="7" t="n">
        <v>41</v>
      </c>
      <c r="G15" s="7" t="n">
        <v>2</v>
      </c>
      <c r="H15" s="7" t="inlineStr">
        <is>
          <t>アパート</t>
        </is>
      </c>
      <c r="I15" s="7" t="n">
        <v>2</v>
      </c>
      <c r="J15" s="11" t="n">
        <v>22</v>
      </c>
      <c r="K15" s="16" t="n">
        <v>40000</v>
      </c>
      <c r="L15" s="11" t="n">
        <v>22</v>
      </c>
      <c r="M15" s="16" t="n">
        <v>1818</v>
      </c>
      <c r="N15" s="16" t="n">
        <v>40500</v>
      </c>
      <c r="O15" s="16" t="n">
        <v>1841</v>
      </c>
    </row>
    <row r="16">
      <c r="A16" s="7" t="n">
        <v>12</v>
      </c>
      <c r="B16" s="7" t="inlineStr">
        <is>
          <t>見本ビル浅間</t>
        </is>
      </c>
      <c r="C16" s="7" t="inlineStr">
        <is>
          <t>名古屋市西区浅間二丁目</t>
        </is>
      </c>
      <c r="D16" s="7" t="inlineStr">
        <is>
          <t>浅間町</t>
        </is>
      </c>
      <c r="E16" s="7" t="n">
        <v>5</v>
      </c>
      <c r="F16" s="7" t="n">
        <v>38</v>
      </c>
      <c r="G16" s="7" t="n">
        <v>4</v>
      </c>
      <c r="H16" s="7" t="inlineStr">
        <is>
          <t>マンション</t>
        </is>
      </c>
      <c r="I16" s="7" t="n">
        <v>2</v>
      </c>
      <c r="J16" s="11" t="n">
        <v>26.8</v>
      </c>
      <c r="K16" s="16" t="n">
        <v>47000</v>
      </c>
      <c r="L16" s="11" t="n">
        <v>26.8</v>
      </c>
      <c r="M16" s="16" t="n">
        <v>1754</v>
      </c>
      <c r="N16" s="16" t="n">
        <v>47500</v>
      </c>
      <c r="O16" s="16" t="n">
        <v>1772</v>
      </c>
    </row>
    <row r="17">
      <c r="A17" s="7" t="n">
        <v>13</v>
      </c>
      <c r="B17" s="7" t="inlineStr">
        <is>
          <t>見本アパート庄内</t>
        </is>
      </c>
      <c r="C17" s="7" t="inlineStr">
        <is>
          <t>名古屋市西区庄内通四丁目</t>
        </is>
      </c>
      <c r="D17" s="7" t="inlineStr">
        <is>
          <t>庄内通</t>
        </is>
      </c>
      <c r="E17" s="7" t="n">
        <v>9</v>
      </c>
      <c r="F17" s="7" t="n">
        <v>44</v>
      </c>
      <c r="G17" s="7" t="n">
        <v>2</v>
      </c>
      <c r="H17" s="7" t="inlineStr">
        <is>
          <t>アパート</t>
        </is>
      </c>
      <c r="I17" s="7" t="n">
        <v>2</v>
      </c>
      <c r="J17" s="11" t="n">
        <v>21.5</v>
      </c>
      <c r="K17" s="16" t="n">
        <v>37500</v>
      </c>
      <c r="L17" s="11" t="n">
        <v>21.5</v>
      </c>
      <c r="M17" s="16" t="n">
        <v>1744</v>
      </c>
      <c r="N17" s="16" t="n">
        <v>38000</v>
      </c>
      <c r="O17" s="16" t="n">
        <v>1767</v>
      </c>
    </row>
    <row r="18">
      <c r="A18" s="7" t="n">
        <v>14</v>
      </c>
      <c r="B18" s="7" t="inlineStr">
        <is>
          <t>見本ヴィラ児玉</t>
        </is>
      </c>
      <c r="C18" s="7" t="inlineStr">
        <is>
          <t>名古屋市西区児玉三丁目</t>
        </is>
      </c>
      <c r="D18" s="7" t="inlineStr">
        <is>
          <t>浄心</t>
        </is>
      </c>
      <c r="E18" s="7" t="n">
        <v>14</v>
      </c>
      <c r="F18" s="7" t="n">
        <v>7</v>
      </c>
      <c r="G18" s="7" t="n">
        <v>3</v>
      </c>
      <c r="H18" s="7" t="inlineStr">
        <is>
          <t>アパート</t>
        </is>
      </c>
      <c r="I18" s="7" t="n">
        <v>2</v>
      </c>
      <c r="J18" s="11" t="n">
        <v>25.8</v>
      </c>
      <c r="K18" s="16" t="n">
        <v>59000</v>
      </c>
      <c r="L18" s="11" t="n">
        <v>25.8</v>
      </c>
      <c r="M18" s="16" t="n">
        <v>2287</v>
      </c>
      <c r="N18" s="16" t="n">
        <v>59500</v>
      </c>
      <c r="O18" s="16" t="n">
        <v>2306</v>
      </c>
    </row>
    <row r="19">
      <c r="A19" s="7" t="n">
        <v>15</v>
      </c>
      <c r="B19" s="7" t="inlineStr">
        <is>
          <t>見本パレス新道</t>
        </is>
      </c>
      <c r="C19" s="7" t="inlineStr">
        <is>
          <t>名古屋市西区新道一丁目</t>
        </is>
      </c>
      <c r="D19" s="7" t="inlineStr">
        <is>
          <t>浅間町</t>
        </is>
      </c>
      <c r="E19" s="7" t="n">
        <v>12</v>
      </c>
      <c r="F19" s="7" t="n">
        <v>2</v>
      </c>
      <c r="G19" s="7" t="n">
        <v>8</v>
      </c>
      <c r="H19" s="7" t="inlineStr">
        <is>
          <t>マンション</t>
        </is>
      </c>
      <c r="I19" s="7" t="n">
        <v>2</v>
      </c>
      <c r="J19" s="11" t="n">
        <v>27.2</v>
      </c>
      <c r="K19" s="16" t="n">
        <v>72500</v>
      </c>
      <c r="L19" s="11" t="n">
        <v>27.2</v>
      </c>
      <c r="M19" s="16" t="n">
        <v>2665</v>
      </c>
      <c r="N19" s="16" t="n">
        <v>73000</v>
      </c>
      <c r="O19" s="16" t="n">
        <v>2684</v>
      </c>
    </row>
    <row r="20">
      <c r="A20" s="7" t="n">
        <v>16</v>
      </c>
      <c r="B20" s="7" t="inlineStr">
        <is>
          <t>見本レジデンス押切</t>
        </is>
      </c>
      <c r="C20" s="7" t="inlineStr">
        <is>
          <t>名古屋市西区押切二丁目</t>
        </is>
      </c>
      <c r="D20" s="7" t="inlineStr">
        <is>
          <t>浅間町</t>
        </is>
      </c>
      <c r="E20" s="7" t="n">
        <v>15</v>
      </c>
      <c r="F20" s="7" t="n">
        <v>14</v>
      </c>
      <c r="G20" s="7" t="n">
        <v>5</v>
      </c>
      <c r="H20" s="7" t="inlineStr">
        <is>
          <t>マンション</t>
        </is>
      </c>
      <c r="I20" s="7" t="n">
        <v>2</v>
      </c>
      <c r="J20" s="11" t="n">
        <v>25.6</v>
      </c>
      <c r="K20" s="16" t="n">
        <v>58000</v>
      </c>
      <c r="L20" s="11" t="n">
        <v>25.6</v>
      </c>
      <c r="M20" s="16" t="n">
        <v>2266</v>
      </c>
      <c r="N20" s="16" t="n">
        <v>58750</v>
      </c>
      <c r="O20" s="16" t="n">
        <v>2295</v>
      </c>
    </row>
    <row r="21">
      <c r="A21" s="7" t="n">
        <v>17</v>
      </c>
      <c r="B21" s="7" t="inlineStr">
        <is>
          <t>見本ハイム幅下</t>
        </is>
      </c>
      <c r="C21" s="7" t="inlineStr">
        <is>
          <t>名古屋市西区幅下一丁目</t>
        </is>
      </c>
      <c r="D21" s="7" t="inlineStr">
        <is>
          <t>浅間町</t>
        </is>
      </c>
      <c r="E21" s="7" t="n">
        <v>13</v>
      </c>
      <c r="F21" s="7" t="n">
        <v>18</v>
      </c>
      <c r="G21" s="7" t="n">
        <v>3</v>
      </c>
      <c r="H21" s="7" t="inlineStr">
        <is>
          <t>アパート</t>
        </is>
      </c>
      <c r="I21" s="7" t="n">
        <v>2</v>
      </c>
      <c r="J21" s="11" t="n">
        <v>24</v>
      </c>
      <c r="K21" s="16" t="n">
        <v>53500</v>
      </c>
      <c r="L21" s="11" t="n">
        <v>24</v>
      </c>
      <c r="M21" s="16" t="n">
        <v>2229</v>
      </c>
      <c r="N21" s="16" t="n">
        <v>54250</v>
      </c>
      <c r="O21" s="16" t="n">
        <v>2260</v>
      </c>
    </row>
    <row r="22">
      <c r="A22" s="7" t="n">
        <v>18</v>
      </c>
      <c r="B22" s="7" t="inlineStr">
        <is>
          <t>見本コート香呑</t>
        </is>
      </c>
      <c r="C22" s="7" t="inlineStr">
        <is>
          <t>名古屋市西区香呑町四丁目</t>
        </is>
      </c>
      <c r="D22" s="7" t="inlineStr">
        <is>
          <t>庄内通</t>
        </is>
      </c>
      <c r="E22" s="7" t="n">
        <v>17</v>
      </c>
      <c r="F22" s="7" t="n">
        <v>11</v>
      </c>
      <c r="G22" s="7" t="n">
        <v>4</v>
      </c>
      <c r="H22" s="7" t="inlineStr">
        <is>
          <t>マンション</t>
        </is>
      </c>
      <c r="I22" s="7" t="n">
        <v>2</v>
      </c>
      <c r="J22" s="11" t="n">
        <v>26.1</v>
      </c>
      <c r="K22" s="16" t="n">
        <v>57000</v>
      </c>
      <c r="L22" s="11" t="n">
        <v>26.1</v>
      </c>
      <c r="M22" s="16" t="n">
        <v>2184</v>
      </c>
      <c r="N22" s="16" t="n">
        <v>57500</v>
      </c>
      <c r="O22" s="16" t="n">
        <v>2203</v>
      </c>
    </row>
    <row r="23">
      <c r="A23" s="7" t="n">
        <v>19</v>
      </c>
      <c r="B23" s="7" t="inlineStr">
        <is>
          <t>見本マンション天神山</t>
        </is>
      </c>
      <c r="C23" s="7" t="inlineStr">
        <is>
          <t>名古屋市西区天神山町</t>
        </is>
      </c>
      <c r="D23" s="7" t="inlineStr">
        <is>
          <t>浄心</t>
        </is>
      </c>
      <c r="E23" s="7" t="n">
        <v>16</v>
      </c>
      <c r="F23" s="7" t="n">
        <v>26</v>
      </c>
      <c r="G23" s="7" t="n">
        <v>5</v>
      </c>
      <c r="H23" s="7" t="inlineStr">
        <is>
          <t>マンション</t>
        </is>
      </c>
      <c r="I23" s="7" t="n">
        <v>2</v>
      </c>
      <c r="J23" s="11" t="n">
        <v>25.3</v>
      </c>
      <c r="K23" s="16" t="n">
        <v>48000</v>
      </c>
      <c r="L23" s="11" t="n">
        <v>25.3</v>
      </c>
      <c r="M23" s="16" t="n">
        <v>1897</v>
      </c>
      <c r="N23" s="16" t="n">
        <v>48750</v>
      </c>
      <c r="O23" s="16" t="n">
        <v>1927</v>
      </c>
    </row>
    <row r="24">
      <c r="A24" s="7" t="n">
        <v>20</v>
      </c>
      <c r="B24" s="7" t="inlineStr">
        <is>
          <t>見本コーポ菊井</t>
        </is>
      </c>
      <c r="C24" s="7" t="inlineStr">
        <is>
          <t>名古屋市西区菊井一丁目</t>
        </is>
      </c>
      <c r="D24" s="7" t="inlineStr">
        <is>
          <t>浅間町</t>
        </is>
      </c>
      <c r="E24" s="7" t="n">
        <v>18</v>
      </c>
      <c r="F24" s="7" t="n">
        <v>31</v>
      </c>
      <c r="G24" s="7" t="n">
        <v>2</v>
      </c>
      <c r="H24" s="7" t="inlineStr">
        <is>
          <t>アパート</t>
        </is>
      </c>
      <c r="I24" s="7" t="n">
        <v>2</v>
      </c>
      <c r="J24" s="11" t="n">
        <v>23</v>
      </c>
      <c r="K24" s="16" t="n">
        <v>43000</v>
      </c>
      <c r="L24" s="11" t="n">
        <v>23</v>
      </c>
      <c r="M24" s="16" t="n">
        <v>1870</v>
      </c>
      <c r="N24" s="16" t="n">
        <v>43500</v>
      </c>
      <c r="O24" s="16" t="n">
        <v>1891</v>
      </c>
    </row>
    <row r="25">
      <c r="A25" s="7" t="n">
        <v>21</v>
      </c>
      <c r="B25" s="7" t="inlineStr">
        <is>
          <t>見本ハイツ城北</t>
        </is>
      </c>
      <c r="C25" s="7" t="inlineStr">
        <is>
          <t>名古屋市西区城北町二丁目</t>
        </is>
      </c>
      <c r="D25" s="7" t="inlineStr">
        <is>
          <t>庄内通</t>
        </is>
      </c>
      <c r="E25" s="7" t="n">
        <v>12</v>
      </c>
      <c r="F25" s="7" t="n">
        <v>22</v>
      </c>
      <c r="G25" s="7" t="n">
        <v>4</v>
      </c>
      <c r="H25" s="7" t="inlineStr">
        <is>
          <t>マンション</t>
        </is>
      </c>
      <c r="I25" s="7" t="n">
        <v>2</v>
      </c>
      <c r="J25" s="11" t="n">
        <v>26</v>
      </c>
      <c r="K25" s="16" t="n">
        <v>51000</v>
      </c>
      <c r="L25" s="11" t="n">
        <v>26</v>
      </c>
      <c r="M25" s="16" t="n">
        <v>1962</v>
      </c>
      <c r="N25" s="16" t="n">
        <v>51500</v>
      </c>
      <c r="O25" s="16" t="n">
        <v>1981</v>
      </c>
    </row>
    <row r="26">
      <c r="A26" s="7" t="n">
        <v>22</v>
      </c>
      <c r="B26" s="7" t="inlineStr">
        <is>
          <t>見本荘則武</t>
        </is>
      </c>
      <c r="C26" s="7" t="inlineStr">
        <is>
          <t>名古屋市西区則武新町三丁目</t>
        </is>
      </c>
      <c r="D26" s="7" t="inlineStr">
        <is>
          <t>浅間町</t>
        </is>
      </c>
      <c r="E26" s="7" t="n">
        <v>19</v>
      </c>
      <c r="F26" s="7" t="n">
        <v>40</v>
      </c>
      <c r="G26" s="7" t="n">
        <v>2</v>
      </c>
      <c r="H26" s="7" t="inlineStr">
        <is>
          <t>アパート</t>
        </is>
      </c>
      <c r="I26" s="7" t="n">
        <v>2</v>
      </c>
      <c r="J26" s="11" t="n">
        <v>21.8</v>
      </c>
      <c r="K26" s="16" t="n">
        <v>36500</v>
      </c>
      <c r="L26" s="11" t="n">
        <v>21.8</v>
      </c>
      <c r="M26" s="16" t="n">
        <v>1674</v>
      </c>
      <c r="N26" s="16" t="n">
        <v>37000</v>
      </c>
      <c r="O26" s="16" t="n">
        <v>1697</v>
      </c>
    </row>
    <row r="27">
      <c r="A27" s="7" t="n">
        <v>23</v>
      </c>
      <c r="B27" s="7" t="inlineStr">
        <is>
          <t>見本ビル那古野</t>
        </is>
      </c>
      <c r="C27" s="7" t="inlineStr">
        <is>
          <t>名古屋市西区那古野一丁目</t>
        </is>
      </c>
      <c r="D27" s="7" t="inlineStr">
        <is>
          <t>浅間町</t>
        </is>
      </c>
      <c r="E27" s="7" t="n">
        <v>14</v>
      </c>
      <c r="F27" s="7" t="n">
        <v>37</v>
      </c>
      <c r="G27" s="7" t="n">
        <v>5</v>
      </c>
      <c r="H27" s="7" t="inlineStr">
        <is>
          <t>マンション</t>
        </is>
      </c>
      <c r="I27" s="7" t="n">
        <v>2</v>
      </c>
      <c r="J27" s="11" t="n">
        <v>27</v>
      </c>
      <c r="K27" s="16" t="n">
        <v>45000</v>
      </c>
      <c r="L27" s="11" t="n">
        <v>27</v>
      </c>
      <c r="M27" s="16" t="n">
        <v>1667</v>
      </c>
      <c r="N27" s="16" t="n">
        <v>45500</v>
      </c>
      <c r="O27" s="16" t="n">
        <v>1685</v>
      </c>
    </row>
    <row r="28">
      <c r="A28" s="7" t="n">
        <v>24</v>
      </c>
      <c r="B28" s="7" t="inlineStr">
        <is>
          <t>見本アパート枇杷島</t>
        </is>
      </c>
      <c r="C28" s="7" t="inlineStr">
        <is>
          <t>名古屋市西区枇杷島二丁目</t>
        </is>
      </c>
      <c r="D28" s="7" t="inlineStr">
        <is>
          <t>庄内通</t>
        </is>
      </c>
      <c r="E28" s="7" t="n">
        <v>16</v>
      </c>
      <c r="F28" s="7" t="n">
        <v>46</v>
      </c>
      <c r="G28" s="7" t="n">
        <v>2</v>
      </c>
      <c r="H28" s="7" t="inlineStr">
        <is>
          <t>アパート</t>
        </is>
      </c>
      <c r="I28" s="7" t="n">
        <v>2</v>
      </c>
      <c r="J28" s="11" t="n">
        <v>22.4</v>
      </c>
      <c r="K28" s="16" t="n">
        <v>35500</v>
      </c>
      <c r="L28" s="11" t="n">
        <v>22.4</v>
      </c>
      <c r="M28" s="16" t="n">
        <v>1585</v>
      </c>
      <c r="N28" s="16" t="n">
        <v>36000</v>
      </c>
      <c r="O28" s="16" t="n">
        <v>1607</v>
      </c>
    </row>
  </sheetData>
  <pageMargins left="0.7" right="0.7" top="0.75" bottom="0.75" header="0.3" footer="0.3"/>
  <pageSetup orientation="portrait" scale="100" fitToHeight="1" fitToWidth="1" horizontalDpi="4294967295" verticalDpi="4294967295"/>
  <headerFooter>
    <oddHeader>&amp;C見本 / SAMPLE</oddHeader>
    <oddFooter>&amp;C見本（架空の物件）・転載不可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Unknown</dc:creator>
  <dcterms:created xmlns:dcterms="http://purl.org/dc/terms/" xmlns:xsi="http://www.w3.org/2001/XMLSchema-instance" xsi:type="dcterms:W3CDTF">2026-09-02T09:20:36Z</dcterms:created>
  <dcterms:modified xmlns:dcterms="http://purl.org/dc/terms/" xmlns:xsi="http://www.w3.org/2001/XMLSchema-instance" xsi:type="dcterms:W3CDTF">2026-09-02T09:22:51Z</dcterms:modified>
  <cp:lastModifiedBy>Unknown</cp:lastModifiedBy>
</cp:coreProperties>
</file>